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147" documentId="120_S{2AC9BD13-BADA-5192-A53E-5A8FF88502F6}" xr6:coauthVersionLast="47" xr6:coauthVersionMax="47" xr10:uidLastSave="{C29EF865-55B1-4DB2-A191-A2A75D10E807}"/>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<sst xmlns="http://schemas.openxmlformats.org/spreadsheetml/2006/main" count="180285" uniqueCount="39125">
  <si>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</si>
  <si>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</si>
  <si>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</si>
  <si>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</si>
  <si>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</si>
  <si>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</si>
  <si>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</si>
  <si>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</si>
  <si>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</si>
  <si>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</si>
  <si>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</si>
  <si>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</si>
  <si>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</si>
  <si>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</si>
  <si>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</si>
  <si>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</si>
  <si>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</si>
  <si>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</si>
  <si>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</si>
  <si>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</si>
  <si>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</si>
  <si>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</si>
  <si>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</si>
  <si>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</si>
  <si>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</si>
  <si>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</si>
  <si>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</si>
  <si>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</si>
  <si>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</si>
  <si>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</si>
  <si>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</si>
  <si>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</si>
  <si>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</si>
  <si>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</si>
  <si>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</si>
  <si>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</si>
  <si>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</si>
  <si>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</si>
  <si>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</si>
  <si>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</si>
  <si>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</si>
  <si>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</si>
  <si>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</si>
  <si>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</si>
  <si>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</si>
  <si>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</si>
  <si>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</si>
  <si>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</si>
  <si>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</si>
  <si>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</si>
  <si>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</si>
  <si>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</si>
  <si>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</si>
  <si>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</si>
  <si>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</si>
  <si>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</si>
  <si>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</si>
  <si>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</si>
  <si>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</si>
  <si>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</si>
  <si>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</si>
  <si>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</si>
  <si>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</si>
  <si>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</si>
  <si>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</si>
  <si>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</si>
  <si>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</si>
  <si>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</si>
  <si>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</si>
  <si>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</si>
  <si>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</si>
  <si>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</si>
  <si>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</si>
  <si>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</si>
  <si>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</si>
  <si>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</si>
  <si>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</si>
  <si>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</si>
  <si>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</si>
  <si>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</si>
  <si>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</si>
  <si>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</si>
  <si>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</si>
  <si>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</si>
  <si>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</si>
  <si>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</si>
  <si>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</si>
  <si>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</si>
  <si>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</si>
  <si>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</si>
  <si>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</si>
  <si>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</si>
  <si>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</si>
  <si>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</si>
  <si>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</si>
  <si>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</si>
  <si>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</si>
  <si>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</si>
  <si>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</si>
  <si>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</si>
  <si>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</si>
  <si>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</si>
  <si>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</si>
  <si>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</si>
  <si>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</si>
  <si>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</si>
  <si>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</si>
  <si>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</si>
  <si>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</si>
  <si>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</si>
  <si>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</si>
  <si>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</si>
  <si>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</si>
  <si>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</si>
  <si>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</si>
  <si>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</si>
  <si>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</si>
  <si>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</si>
  <si>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</si>
  <si>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</si>
  <si>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</si>
  <si>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</si>
  <si>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</si>
  <si>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</si>
  <si>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</si>
  <si>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</si>
  <si>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</si>
  <si>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</si>
  <si>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</si>
  <si>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</si>
  <si>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</si>
  <si>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</si>
  <si>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</si>
  <si>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</si>
  <si>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</si>
  <si>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</si>
  <si>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</si>
  <si>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</si>
  <si>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</si>
  <si>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</si>
  <si>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</si>
  <si>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</si>
  <si>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</si>
  <si>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</si>
  <si>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</si>
  <si>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</si>
  <si>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</si>
  <si>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</si>
  <si>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</si>
  <si>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</si>
  <si>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</si>
  <si>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</si>
  <si>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</si>
  <si>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</si>
  <si>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</si>
  <si>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</si>
  <si>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</si>
  <si>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</si>
  <si>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</si>
  <si>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</si>
  <si>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</si>
  <si>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</si>
  <si>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</si>
  <si>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</si>
  <si>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</si>
  <si>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</si>
  <si>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</si>
  <si>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</si>
  <si>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</si>
  <si>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</si>
  <si>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</si>
  <si>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</si>
  <si>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</si>
  <si>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</si>
  <si>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</si>
  <si>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</si>
  <si>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</si>
  <si>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</si>
  <si>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</si>
  <si>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</si>
  <si>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</si>
  <si>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</si>
  <si>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</si>
  <si>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</si>
  <si>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</si>
  <si>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</si>
  <si>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</si>
  <si>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</si>
  <si>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</si>
  <si>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</si>
  <si>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</si>
  <si>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</si>
  <si>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</si>
  <si>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</si>
  <si>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</si>
  <si>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</si>
  <si>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</si>
  <si>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</si>
  <si>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</si>
  <si>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</si>
  <si>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</si>
  <si>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</si>
  <si>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</si>
  <si>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</si>
  <si>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</si>
  <si>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</si>
  <si>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</si>
  <si>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</si>
  <si>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</si>
  <si>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</si>
  <si>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</si>
  <si>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</si>
  <si>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</si>
  <si>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</si>
  <si>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</si>
  <si>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</si>
  <si>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</si>
  <si>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</si>
  <si>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</si>
  <si>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</si>
  <si>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</si>
  <si>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</si>
  <si>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</si>
  <si>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</si>
  <si>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</si>
  <si>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</si>
  <si>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</si>
  <si>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</si>
  <si>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</si>
  <si>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</si>
  <si>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</si>
  <si>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</si>
  <si>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</si>
  <si>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</si>
  <si>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</si>
  <si>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</si>
  <si>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</si>
  <si>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</si>
  <si>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</si>
  <si>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</si>
  <si>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</si>
  <si>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</si>
  <si>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</si>
  <si>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</si>
  <si>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</si>
  <si>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</si>
  <si>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</si>
  <si>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</si>
  <si>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</si>
  <si>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</si>
  <si>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</si>
  <si>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</si>
  <si>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</si>
  <si>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</si>
  <si>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</si>
  <si>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</si>
  <si>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</si>
  <si>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</si>
  <si>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</si>
  <si>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</si>
  <si>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</si>
  <si>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</si>
  <si>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</si>
  <si>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</si>
  <si>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</si>
  <si>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</si>
  <si>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</si>
  <si>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</si>
  <si>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</si>
  <si>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</si>
  <si>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</si>
  <si>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</si>
  <si>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</si>
  <si>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</si>
  <si>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</si>
  <si>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</si>
  <si>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</si>
  <si>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</si>
  <si>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</si>
  <si>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</si>
  <si>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</si>
  <si>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</si>
  <si>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</si>
  <si>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</si>
  <si>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</si>
  <si>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</si>
  <si>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</si>
  <si>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</si>
  <si>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</si>
  <si>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</si>
  <si>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</si>
  <si>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</si>
  <si>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</si>
  <si>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</si>
  <si>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</si>
  <si>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</si>
  <si>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</si>
  <si>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</si>
  <si>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</si>
  <si>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</si>
  <si>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</si>
  <si>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</si>
  <si>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</si>
  <si>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</si>
  <si>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</si>
  <si>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</si>
  <si>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</si>
  <si>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</si>
  <si>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</si>
  <si>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</si>
  <si>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</si>
  <si>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</si>
  <si>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</si>
  <si>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</si>
  <si>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</si>
  <si>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</si>
  <si>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</si>
  <si>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</si>
  <si>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</si>
  <si>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</si>
  <si>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</si>
  <si>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</si>
  <si>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</si>
  <si>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</si>
  <si>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</si>
  <si>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</si>
  <si>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</si>
  <si>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</si>
  <si>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</si>
  <si>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</si>
  <si>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</si>
  <si>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</si>
  <si>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</si>
  <si>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</si>
  <si>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</si>
  <si>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</si>
  <si>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</si>
  <si>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</si>
  <si>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</si>
  <si>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</si>
  <si>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</si>
  <si>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</si>
  <si>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</si>
  <si>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</si>
  <si>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</si>
  <si>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</si>
  <si>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</si>
  <si>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</si>
  <si>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</si>
  <si>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</si>
  <si>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</si>
  <si>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</si>
  <si>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</si>
  <si>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</si>
  <si>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</si>
  <si>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</si>
  <si>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</si>
  <si>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</si>
  <si>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</si>
  <si>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</si>
  <si>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</si>
  <si>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</si>
  <si>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</si>
  <si>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</si>
  <si>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</si>
  <si>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</si>
  <si>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</si>
  <si>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</si>
  <si>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</si>
  <si>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</si>
  <si>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</si>
  <si>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</si>
  <si>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</si>
  <si>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</si>
  <si>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</si>
  <si>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</si>
  <si>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</si>
  <si>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</si>
  <si>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</si>
  <si>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</si>
  <si>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</si>
  <si>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</si>
  <si>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</si>
  <si>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</si>
  <si>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</si>
  <si>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</si>
  <si>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</si>
  <si>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</si>
  <si>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</si>
  <si>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</si>
  <si>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</si>
  <si>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</si>
  <si>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</si>
  <si>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</si>
  <si>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</si>
  <si>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</si>
  <si>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</si>
  <si>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</si>
  <si>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</si>
  <si>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</si>
  <si>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</si>
  <si>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</si>
  <si>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</si>
  <si>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</si>
  <si>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</si>
  <si>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</si>
  <si>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</si>
  <si>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</si>
  <si>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</si>
  <si>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</si>
  <si>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</si>
  <si>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</si>
  <si>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</si>
  <si>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</si>
  <si>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</si>
  <si>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</si>
  <si>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</si>
  <si>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</si>
  <si>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</si>
  <si>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</si>
  <si>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</si>
  <si>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</si>
  <si>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</si>
  <si>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</si>
  <si>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</si>
  <si>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</si>
  <si>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</si>
  <si>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</si>
  <si>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</si>
  <si>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</si>
  <si>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</si>
  <si>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</si>
  <si>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</si>
  <si>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</si>
  <si>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</si>
  <si>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</si>
  <si>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</si>
  <si>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</si>
  <si>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</si>
  <si>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</si>
  <si>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</si>
  <si>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</si>
  <si>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</si>
  <si>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</si>
  <si>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</si>
  <si>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</si>
  <si>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</si>
  <si>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</si>
  <si>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</si>
  <si>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</si>
  <si>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</si>
  <si>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</si>
  <si>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</si>
  <si>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</si>
  <si>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</si>
  <si>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</si>
  <si>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</si>
  <si>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</si>
  <si>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</si>
  <si>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</si>
  <si>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</si>
  <si>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</si>
  <si>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</si>
  <si>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</si>
  <si>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</si>
  <si>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</si>
  <si>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</si>
  <si>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</si>
  <si>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</si>
  <si>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</si>
  <si>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</si>
  <si>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</si>
  <si>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</si>
  <si>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</si>
  <si>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</si>
  <si>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</si>
  <si>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</si>
  <si>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</si>
  <si>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</si>
  <si>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</si>
  <si>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</si>
  <si>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</si>
  <si>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</si>
  <si>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</si>
  <si>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</si>
  <si>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</si>
  <si>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</si>
  <si>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</si>
  <si>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</si>
  <si>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</si>
  <si>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</si>
  <si>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</si>
  <si>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</si>
  <si>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</si>
  <si>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</si>
  <si>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</si>
  <si>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</si>
  <si>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</si>
  <si>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</si>
  <si>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</si>
  <si>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</si>
  <si>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</si>
  <si>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</si>
  <si>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</si>
  <si>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</si>
  <si>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</si>
  <si>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</si>
  <si>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</si>
  <si>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</si>
  <si>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</si>
  <si>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</si>
  <si>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</si>
  <si>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</si>
  <si>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</si>
  <si>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</si>
  <si>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</si>
  <si>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</si>
  <si>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</si>
  <si>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</si>
  <si>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</si>
  <si>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</si>
  <si>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</si>
  <si>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</si>
  <si>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</si>
  <si>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</si>
  <si>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</si>
  <si>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</si>
  <si>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</si>
  <si>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</si>
  <si>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</si>
  <si>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</si>
  <si>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</si>
  <si>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</si>
  <si>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</si>
  <si>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</si>
  <si>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</si>
  <si>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</si>
  <si>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</si>
  <si>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</si>
  <si>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</si>
  <si>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</si>
  <si>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</si>
  <si>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</si>
  <si>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</si>
  <si>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</si>
  <si>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</si>
  <si>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</si>
  <si>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</si>
  <si>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</si>
  <si>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</si>
  <si>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</si>
  <si>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</si>
  <si>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</si>
  <si>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</si>
  <si>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</si>
  <si>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</si>
  <si>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</si>
  <si>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</si>
  <si>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</si>
  <si>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</si>
  <si>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</si>
  <si>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</si>
  <si>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</si>
  <si>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</si>
  <si>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</si>
  <si>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</si>
  <si>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</si>
  <si>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</si>
  <si>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</si>
  <si>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</si>
  <si>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</si>
  <si>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</si>
  <si>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</si>
  <si>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</si>
  <si>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</si>
  <si>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</si>
  <si>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</si>
  <si>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</si>
  <si>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</si>
  <si>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</si>
  <si>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</si>
  <si>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</si>
  <si>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</si>
  <si>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</si>
  <si>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</si>
  <si>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</si>
  <si>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</si>
  <si>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</si>
  <si>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</si>
  <si>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</si>
  <si>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</si>
  <si>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</si>
  <si>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</si>
  <si>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</si>
  <si>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</si>
  <si>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</si>
  <si>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</si>
  <si>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</si>
  <si>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</si>
  <si>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</si>
  <si>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</si>
  <si>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</si>
  <si>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</si>
  <si>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</si>
  <si>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</si>
  <si>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</si>
  <si>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</si>
  <si>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</si>
  <si>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</si>
  <si>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</si>
  <si>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</si>
  <si>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</si>
  <si>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</si>
  <si>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</si>
  <si>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</si>
  <si>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</si>
  <si>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</si>
  <si>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</si>
  <si>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</si>
  <si>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</si>
  <si>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</si>
  <si>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</si>
  <si>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</si>
  <si>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</si>
  <si>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</si>
  <si>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</si>
  <si>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</si>
  <si>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</si>
  <si>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</si>
  <si>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</si>
  <si>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</si>
  <si>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</si>
  <si>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</si>
  <si>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</si>
  <si>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</si>
  <si>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</si>
  <si>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</si>
  <si>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</si>
  <si>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</si>
  <si>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</si>
  <si>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</si>
  <si>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</si>
  <si>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</si>
  <si>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</si>
  <si>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</si>
  <si>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</si>
  <si>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</si>
  <si>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</si>
  <si>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</si>
  <si>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</si>
  <si>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</si>
  <si>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</si>
  <si>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</si>
  <si>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</si>
  <si>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</si>
  <si>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</si>
  <si>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</si>
  <si>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</si>
  <si>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</si>
  <si>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</si>
  <si>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</si>
  <si>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</si>
  <si>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</si>
  <si>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</si>
  <si>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</si>
  <si>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</si>
  <si>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</si>
  <si>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</si>
  <si>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</si>
  <si>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</si>
  <si>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</si>
  <si>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</si>
  <si>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</si>
  <si>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</si>
  <si>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</si>
  <si>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</si>
  <si>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</si>
  <si>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</si>
  <si>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</si>
  <si>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</si>
  <si>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</si>
  <si>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</si>
  <si>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</si>
  <si>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</si>
  <si>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</si>
  <si>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</si>
  <si>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</si>
  <si>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</si>
  <si>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</si>
  <si>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</si>
  <si>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</si>
  <si>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</si>
  <si>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</si>
  <si>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</si>
  <si>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</si>
  <si>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</si>
  <si>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</si>
  <si>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</si>
  <si>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</si>
  <si>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</si>
  <si>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</si>
  <si>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</si>
  <si>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</si>
  <si>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</si>
  <si>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</si>
  <si>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</si>
  <si>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</si>
  <si>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</si>
  <si>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</si>
  <si>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</si>
  <si>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</si>
  <si>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</si>
  <si>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</si>
  <si>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</si>
  <si>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</si>
  <si>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</si>
  <si>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</si>
  <si>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</si>
  <si>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</si>
  <si>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</si>
  <si>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</si>
  <si>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</si>
  <si>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</si>
  <si>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</si>
  <si>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</si>
  <si>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</si>
  <si>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</si>
  <si>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</si>
  <si>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</si>
  <si>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</si>
  <si>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</si>
  <si>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</si>
  <si>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</si>
  <si>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</si>
  <si>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</si>
  <si>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</si>
  <si>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</si>
  <si>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</si>
  <si>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</si>
  <si>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</si>
  <si>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</si>
  <si>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</si>
  <si>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</si>
  <si>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</si>
  <si>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</si>
  <si>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</si>
  <si>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</si>
  <si>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</si>
  <si>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</si>
  <si>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</si>
  <si>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</si>
  <si>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</si>
  <si>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</si>
  <si>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</si>
  <si>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</si>
  <si>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</si>
  <si>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</si>
  <si>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</si>
  <si>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</si>
  <si>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</si>
  <si>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</si>
  <si>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</si>
  <si>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</si>
  <si>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</si>
  <si>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</si>
  <si>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</si>
  <si>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</si>
  <si>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</si>
  <si>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</si>
  <si>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</si>
  <si>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</si>
  <si>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</si>
  <si>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</si>
  <si>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</si>
  <si>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</si>
  <si>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</si>
  <si>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</si>
  <si>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</si>
  <si>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</si>
  <si>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</si>
  <si>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</si>
  <si>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</si>
  <si>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</si>
  <si>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</si>
  <si>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</si>
  <si>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</si>
  <si>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</si>
  <si>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</si>
  <si>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</si>
  <si>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</si>
  <si>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</si>
  <si>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</si>
  <si>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</si>
  <si>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</si>
  <si>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</si>
  <si>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</si>
  <si>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</si>
  <si>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</si>
  <si>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</si>
  <si>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</si>
  <si>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</si>
  <si>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</si>
  <si>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</si>
  <si>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</si>
  <si>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</si>
  <si>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</si>
  <si>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</si>
  <si>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</si>
  <si>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</si>
  <si>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</si>
  <si>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</si>
  <si>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</si>
  <si>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</si>
  <si>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</si>
  <si>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</si>
  <si>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</si>
  <si>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</si>
  <si>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</si>
  <si>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</si>
  <si>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</si>
  <si>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</si>
  <si>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</si>
  <si>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</si>
  <si>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</si>
  <si>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</si>
  <si>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</si>
  <si>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</si>
  <si>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</si>
  <si>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</si>
  <si>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</si>
  <si>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</si>
  <si>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</si>
  <si>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</si>
  <si>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</si>
  <si>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</si>
  <si>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</si>
  <si>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</si>
  <si>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</si>
  <si>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</si>
  <si>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</si>
  <si>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</si>
  <si>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</si>
  <si>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</si>
  <si>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</si>
  <si>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</si>
  <si>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</si>
  <si>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</si>
  <si>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</si>
  <si>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</si>
  <si>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</si>
  <si>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</si>
  <si>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</si>
  <si>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</si>
  <si>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</si>
  <si>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</si>
  <si>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</si>
  <si>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</si>
  <si>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</si>
  <si>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</si>
  <si>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</si>
  <si>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</si>
  <si>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</si>
  <si>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</si>
  <si>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</si>
  <si>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</si>
  <si>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</si>
  <si>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</si>
  <si>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</si>
  <si>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</si>
  <si>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</si>
  <si>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</si>
  <si>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</si>
  <si>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</si>
  <si>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</si>
  <si>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</si>
  <si>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</si>
  <si>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</si>
  <si>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</si>
  <si>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</si>
  <si>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</si>
  <si>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</si>
  <si>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</si>
  <si>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</si>
  <si>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</si>
  <si>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</si>
  <si>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</si>
  <si>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</si>
  <si>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</si>
  <si>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</si>
  <si>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</si>
  <si>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</si>
  <si>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</si>
  <si>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</si>
  <si>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</si>
  <si>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</si>
  <si>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</si>
  <si>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</si>
  <si>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</si>
  <si>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</si>
  <si>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</si>
  <si>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</si>
  <si>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</si>
  <si>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</si>
  <si>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</si>
  <si>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</si>
  <si>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</si>
  <si>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</si>
  <si>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</si>
  <si>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</si>
  <si>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</si>
  <si>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</si>
  <si>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</si>
  <si>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</si>
  <si>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</si>
  <si>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</si>
  <si>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</si>
  <si>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</si>
  <si>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</si>
  <si>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</si>
  <si>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</si>
  <si>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</si>
  <si>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</si>
  <si>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</si>
  <si>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</si>
  <si>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</si>
  <si>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</si>
  <si>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</si>
  <si>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</si>
  <si>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</si>
  <si>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</si>
  <si>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</si>
  <si>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</si>
  <si>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</si>
  <si>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</si>
  <si>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</si>
  <si>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</si>
  <si>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</si>
  <si>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</si>
  <si>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</si>
  <si>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</si>
  <si>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</si>
  <si>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</si>
  <si>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</si>
  <si>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</si>
  <si>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</si>
  <si>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</si>
  <si>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</si>
  <si>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</si>
  <si>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</si>
  <si>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</si>
  <si>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</si>
  <si>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</si>
  <si>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</si>
  <si>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</si>
  <si>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</si>
  <si>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</si>
  <si>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</si>
  <si>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</si>
  <si>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</si>
  <si>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</si>
  <si>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</si>
  <si>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</si>
  <si>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</si>
  <si>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</si>
  <si>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</si>
  <si>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</si>
  <si>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</si>
  <si>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</si>
  <si>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</si>
  <si>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</si>
  <si>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</si>
  <si>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</si>
  <si>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</si>
  <si>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</si>
  <si>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</si>
  <si>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</si>
  <si>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</si>
  <si>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</si>
  <si>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</si>
  <si>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</si>
  <si>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</si>
  <si>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</si>
  <si>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</si>
  <si>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</si>
  <si>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</si>
  <si>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</si>
  <si>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</si>
  <si>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</si>
  <si>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</si>
  <si>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</si>
  <si>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</si>
  <si>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</si>
  <si>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</si>
  <si>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</si>
  <si>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</si>
  <si>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</si>
  <si>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</si>
  <si>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</si>
  <si>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</si>
  <si>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</si>
  <si>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</si>
  <si>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</si>
  <si>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</si>
  <si>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</si>
  <si>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</si>
  <si>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</si>
  <si>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</si>
  <si>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</si>
  <si>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</si>
  <si>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</si>
  <si>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</si>
  <si>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</si>
  <si>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</si>
  <si>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</si>
  <si>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</si>
  <si>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</si>
  <si>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</si>
  <si>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</si>
  <si>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</si>
  <si>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</si>
  <si>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</si>
  <si>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</si>
  <si>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</si>
  <si>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</si>
  <si>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</si>
  <si>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</si>
  <si>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</si>
  <si>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</si>
  <si>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</si>
  <si>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</si>
  <si>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</si>
  <si>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</si>
  <si>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</si>
  <si>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</si>
  <si>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</si>
  <si>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</si>
  <si>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</si>
  <si>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</si>
  <si>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</si>
  <si>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</si>
  <si>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</si>
  <si>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</si>
  <si>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</si>
  <si>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</si>
  <si>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</si>
  <si>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</si>
  <si>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</si>
  <si>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</si>
  <si>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</si>
  <si>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</si>
  <si>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</si>
  <si>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</si>
  <si>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</si>
  <si>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</si>
  <si>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</si>
  <si>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</si>
  <si>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</si>
  <si>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</si>
  <si>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</si>
  <si>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</si>
  <si>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</si>
  <si>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</si>
  <si>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</si>
  <si>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</si>
  <si>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</si>
  <si>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</si>
  <si>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</si>
  <si>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</si>
  <si>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</si>
  <si>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</si>
  <si>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</si>
  <si>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</si>
  <si>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</si>
  <si>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</si>
  <si>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</si>
  <si>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</si>
  <si>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</si>
  <si>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</si>
  <si>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</si>
  <si>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</si>
  <si>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</si>
  <si>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</si>
  <si>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</si>
  <si>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</si>
  <si>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</si>
  <si>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</si>
  <si>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</si>
  <si>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</si>
  <si>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</si>
  <si>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</si>
  <si>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</si>
  <si>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</si>
  <si>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</si>
  <si>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</si>
  <si>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</si>
  <si>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</si>
  <si>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</si>
  <si>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</si>
  <si>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</si>
  <si>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</si>
  <si>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</si>
  <si>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</si>
  <si>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</si>
  <si>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</si>
  <si>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</si>
  <si>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</si>
  <si>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</si>
  <si>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</si>
  <si>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</si>
  <si>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</si>
  <si>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</si>
  <si>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</si>
  <si>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</si>
  <si>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</si>
  <si>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</si>
  <si>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</si>
  <si>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</si>
  <si>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</si>
  <si>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</si>
  <si>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</si>
  <si>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</si>
  <si>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</si>
  <si>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</si>
  <si>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</si>
  <si>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</si>
  <si>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</si>
  <si>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</si>
  <si>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</si>
  <si>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</si>
  <si>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</si>
  <si>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</si>
  <si>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</si>
  <si>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</si>
  <si>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</si>
  <si>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</si>
  <si>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</si>
  <si>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</si>
  <si>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</si>
  <si>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</si>
  <si>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</si>
  <si>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</si>
  <si>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</si>
  <si>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</si>
  <si>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</si>
  <si>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</si>
  <si>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</si>
  <si>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</si>
  <si>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</si>
  <si>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</si>
  <si>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</si>
  <si>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</si>
  <si>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</si>
  <si>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</si>
  <si>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</si>
  <si>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</si>
  <si>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</si>
  <si>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</si>
  <si>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</si>
  <si>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</si>
  <si>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</si>
  <si>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</si>
  <si>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</si>
  <si>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</si>
  <si>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</si>
  <si>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</si>
  <si>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</si>
  <si>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</si>
  <si>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</si>
  <si>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</si>
  <si>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</si>
  <si>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</si>
  <si>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</si>
  <si>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</si>
  <si>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</si>
  <si>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</si>
  <si>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</si>
  <si>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</si>
  <si>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</si>
  <si>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</si>
  <si>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</si>
  <si>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</si>
  <si>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</si>
  <si>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</si>
  <si>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</si>
  <si>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</si>
  <si>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</si>
  <si>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</si>
  <si>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</si>
  <si>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</si>
  <si>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</si>
  <si>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</si>
  <si>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</si>
  <si>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</si>
  <si>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</si>
  <si>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</si>
  <si>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</si>
  <si>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</si>
  <si>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</si>
  <si>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</si>
  <si>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</si>
  <si>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</si>
  <si>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</si>
  <si>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</si>
  <si>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</si>
  <si>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</si>
  <si>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</si>
  <si>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</si>
  <si>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</si>
  <si>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</si>
  <si>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</si>
  <si>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</si>
  <si>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</si>
  <si>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</si>
  <si>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</si>
  <si>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</si>
  <si>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</si>
  <si>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</si>
  <si>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</si>
  <si>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</si>
  <si>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</si>
  <si>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</si>
  <si>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</si>
  <si>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</si>
  <si>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</si>
  <si>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</si>
  <si>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</si>
  <si>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</si>
  <si>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</si>
  <si>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</si>
  <si>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</si>
  <si>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</si>
  <si>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</si>
  <si>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</si>
  <si>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</si>
  <si>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</si>
  <si>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</si>
  <si>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</si>
  <si>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</si>
  <si>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</si>
  <si>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</si>
  <si>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</si>
  <si>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</si>
  <si>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</si>
  <si>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</si>
  <si>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</si>
  <si>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</si>
  <si>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</si>
  <si>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</si>
  <si>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</si>
  <si>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</si>
  <si>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</si>
  <si>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</si>
  <si>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</si>
  <si>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</si>
  <si>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</si>
  <si>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</si>
  <si>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</si>
  <si>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</si>
  <si>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</si>
  <si>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</si>
  <si>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</si>
  <si>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</si>
  <si>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</si>
  <si>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</si>
  <si>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</si>
  <si>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</si>
  <si>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</si>
  <si>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</si>
  <si>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</si>
  <si>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</si>
  <si>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</si>
  <si>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</si>
  <si>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</si>
  <si>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</si>
  <si>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</si>
  <si>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</si>
  <si>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</si>
  <si>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</si>
  <si>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</si>
  <si>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</si>
  <si>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</si>
  <si>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</si>
  <si>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</si>
  <si>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</si>
  <si>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</si>
  <si>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</si>
  <si>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</si>
  <si>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</si>
  <si>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</si>
  <si>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</si>
  <si>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</si>
  <si>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</si>
  <si>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</si>
  <si>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</si>
  <si>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</si>
  <si>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</si>
  <si>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</si>
  <si>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</si>
  <si>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</si>
  <si>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</si>
  <si>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</si>
  <si>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</si>
  <si>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</si>
  <si>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</si>
  <si>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</si>
  <si>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</si>
  <si>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</si>
  <si>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</si>
  <si>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</si>
  <si>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</si>
  <si>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</si>
  <si>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</si>
  <si>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</si>
  <si>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</si>
  <si>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</si>
  <si>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</si>
  <si>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</si>
  <si>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</si>
  <si>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</si>
  <si>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</si>
  <si>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</si>
  <si>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</si>
  <si>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</si>
  <si>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</si>
  <si>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</si>
  <si>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</si>
  <si>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</si>
  <si>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</si>
  <si>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</si>
  <si>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</si>
  <si>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</si>
  <si>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</si>
  <si>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</si>
  <si>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</si>
  <si>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</si>
  <si>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</si>
  <si>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</si>
  <si>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</si>
  <si>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</si>
  <si>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</si>
  <si>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</si>
  <si>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</si>
  <si>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</si>
  <si>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</si>
  <si>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</si>
  <si>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</si>
  <si>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</si>
  <si>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</si>
  <si>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</si>
  <si>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</si>
  <si>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</si>
  <si>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</si>
  <si>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</si>
  <si>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</si>
  <si>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</si>
  <si>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</si>
  <si>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</si>
  <si>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</si>
  <si>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</si>
  <si>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</si>
  <si>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</si>
  <si>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</si>
  <si>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</si>
  <si>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</si>
  <si>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</si>
  <si>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</si>
  <si>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</si>
  <si>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</si>
  <si>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</si>
  <si>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</si>
  <si>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</si>
  <si>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</si>
  <si>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</si>
  <si>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</si>
  <si>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</si>
  <si>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</si>
  <si>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</si>
  <si>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</si>
  <si>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</si>
  <si>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</si>
  <si>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</si>
  <si>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</si>
  <si>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</si>
  <si>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</si>
  <si>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</si>
  <si>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</si>
  <si>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</si>
  <si>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</si>
  <si>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</si>
  <si>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</si>
  <si>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</si>
  <si>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</si>
  <si>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</si>
  <si>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</si>
  <si>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</si>
  <si>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</si>
  <si>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</si>
  <si>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</si>
  <si>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</si>
  <si>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</si>
  <si>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</si>
  <si>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</si>
  <si>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</si>
  <si>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</si>
  <si>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</si>
  <si>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</si>
  <si>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</si>
  <si>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</si>
  <si>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</si>
  <si>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</si>
  <si>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</si>
  <si>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</si>
  <si>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</si>
  <si>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</si>
  <si>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</si>
  <si>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</si>
  <si>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</si>
  <si>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</si>
  <si>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</si>
  <si>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</si>
  <si>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</si>
  <si>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</si>
  <si>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</si>
  <si>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</si>
  <si>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</si>
  <si>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</si>
  <si>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</si>
  <si>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</si>
  <si>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</si>
  <si>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</si>
  <si>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</si>
  <si>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</si>
  <si>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</si>
  <si>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</si>
  <si>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</si>
  <si>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</si>
  <si>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</si>
  <si>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</si>
  <si>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</si>
  <si>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</si>
  <si>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</si>
  <si>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</si>
  <si>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</si>
  <si>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</si>
  <si>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</si>
  <si>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</si>
  <si>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</si>
  <si>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</si>
  <si>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</si>
  <si>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</si>
  <si>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</si>
  <si>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</si>
  <si>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</si>
  <si>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</si>
  <si>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</si>
  <si>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</si>
  <si>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</si>
  <si>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</si>
  <si>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</si>
  <si>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</si>
  <si>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</si>
  <si>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</si>
  <si>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</si>
  <si>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</si>
  <si>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</si>
  <si>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</si>
  <si>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</si>
  <si>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</si>
  <si>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</si>
  <si>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</si>
  <si>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</si>
  <si>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</si>
  <si>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</si>
  <si>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</si>
  <si>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</si>
  <si>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</si>
  <si>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</si>
  <si>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</si>
  <si>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</si>
  <si>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</si>
  <si>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</si>
  <si>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</si>
  <si>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</si>
  <si>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</si>
  <si>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</si>
  <si>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</si>
  <si>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</si>
  <si>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</si>
  <si>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</si>
  <si>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</si>
  <si>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</si>
  <si>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</si>
  <si>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</si>
  <si>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</si>
  <si>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</si>
  <si>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</si>
  <si>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</si>
  <si>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</si>
  <si>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</si>
  <si>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</si>
  <si>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</si>
  <si>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</si>
  <si>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</si>
  <si>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</si>
  <si>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</si>
  <si>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</si>
  <si>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</si>
  <si>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</si>
  <si>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</si>
  <si>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</si>
  <si>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</si>
  <si>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</si>
  <si>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</si>
  <si>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</si>
  <si>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</si>
  <si>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</si>
  <si>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</si>
  <si>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</si>
  <si>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</si>
  <si>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</si>
  <si>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</si>
  <si>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</si>
  <si>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</si>
  <si>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</si>
  <si>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</si>
  <si>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</si>
  <si>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</si>
  <si>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</si>
  <si>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</si>
  <si>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</si>
  <si>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</si>
  <si>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</si>
  <si>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</si>
  <si>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</si>
  <si>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</si>
  <si>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</si>
  <si>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</si>
  <si>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</si>
  <si>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</si>
  <si>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</si>
  <si>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</si>
  <si>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</si>
  <si>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</si>
  <si>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</si>
  <si>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</si>
  <si>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</si>
  <si>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</si>
  <si>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</si>
  <si>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</si>
  <si>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</si>
  <si>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</si>
  <si>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</si>
  <si>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</si>
  <si>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</si>
  <si>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</si>
  <si>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</si>
  <si>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</si>
  <si>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</si>
  <si>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</si>
  <si>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</si>
  <si>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</si>
  <si>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</si>
  <si>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</si>
  <si>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</si>
  <si>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</si>
  <si>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</si>
  <si>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</si>
  <si>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</si>
  <si>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</si>
  <si>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</si>
  <si>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</si>
  <si>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</si>
  <si>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</si>
  <si>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</si>
  <si>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</si>
  <si>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</si>
  <si>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</si>
  <si>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</si>
  <si>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</si>
  <si>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</si>
  <si>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</si>
  <si>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</si>
  <si>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</si>
  <si>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</si>
  <si>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</si>
  <si>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</si>
  <si>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</si>
  <si>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</si>
  <si>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</si>
  <si>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</si>
  <si>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</si>
  <si>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</si>
  <si>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</si>
  <si>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</si>
  <si>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</si>
  <si>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</si>
  <si>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</si>
  <si>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</si>
  <si>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</si>
  <si>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</si>
  <si>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</si>
  <si>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</si>
  <si>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</si>
  <si>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</si>
  <si>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</si>
  <si>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</si>
  <si>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</si>
  <si>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</si>
  <si>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</si>
  <si>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</si>
  <si>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</si>
  <si>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</si>
  <si>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</si>
  <si>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</si>
  <si>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</si>
  <si>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</si>
  <si>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</si>
  <si>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</si>
  <si>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</si>
  <si>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</si>
  <si>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</si>
  <si>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</si>
  <si>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</si>
  <si>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</si>
  <si>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</si>
  <si>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</si>
  <si>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</si>
  <si>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</si>
  <si>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</si>
  <si>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</si>
  <si>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</si>
  <si>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</si>
  <si>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</si>
  <si>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</si>
  <si>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</si>
  <si>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</si>
  <si>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</si>
  <si>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</si>
  <si>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</si>
  <si>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</si>
  <si>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</si>
  <si>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</si>
  <si>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</si>
  <si>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</si>
  <si>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</si>
  <si>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</si>
  <si>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</si>
  <si>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</si>
  <si>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</si>
  <si>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</si>
  <si>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</si>
  <si>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</si>
  <si>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</si>
  <si>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</si>
  <si>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</si>
  <si>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</si>
  <si>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</si>
  <si>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</si>
  <si>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</si>
  <si>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</si>
  <si>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</si>
  <si>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</si>
  <si>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</si>
  <si>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</si>
  <si>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</si>
  <si>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</si>
  <si>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</si>
  <si>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</si>
  <si>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</si>
  <si>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</si>
  <si>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</si>
  <si>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</si>
  <si>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</si>
  <si>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</si>
  <si>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</si>
  <si>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</si>
  <si>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</si>
  <si>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</si>
  <si>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</si>
  <si>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</si>
  <si>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</si>
  <si>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</si>
  <si>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</si>
  <si>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</si>
  <si>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</si>
  <si>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</si>
  <si>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</si>
  <si>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</si>
  <si>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</si>
  <si>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</si>
  <si>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</si>
  <si>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</si>
  <si>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</si>
  <si>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</si>
  <si>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</si>
  <si>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</si>
  <si>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</si>
  <si>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</si>
  <si>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</si>
  <si>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</si>
  <si>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</si>
  <si>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</si>
  <si>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</si>
  <si>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</si>
  <si>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</si>
  <si>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</si>
  <si>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</si>
  <si>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</si>
  <si>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</si>
  <si>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</si>
  <si>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</si>
  <si>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</si>
  <si>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</si>
  <si>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</si>
  <si>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</si>
  <si>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</si>
  <si>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</si>
  <si>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</si>
  <si>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</si>
  <si>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</si>
  <si>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</si>
  <si>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</si>
  <si>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</si>
  <si>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</si>
  <si>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</si>
  <si>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</si>
  <si>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</si>
  <si>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</si>
  <si>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</si>
  <si>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</si>
  <si>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</si>
  <si>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</si>
  <si>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</si>
  <si>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</si>
  <si>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</si>
  <si>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</si>
  <si>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</si>
  <si>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</si>
  <si>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</si>
  <si>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</si>
  <si>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</si>
  <si>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</si>
  <si>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</si>
  <si>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</si>
  <si>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</si>
  <si>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</si>
  <si>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</si>
  <si>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</si>
  <si>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</si>
  <si>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</si>
  <si>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</si>
  <si>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</si>
  <si>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</si>
  <si>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</si>
  <si>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</si>
  <si>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</si>
  <si>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</si>
  <si>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</si>
  <si>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</si>
  <si>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</si>
  <si>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</si>
  <si>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</si>
  <si>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</si>
  <si>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</si>
  <si>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</si>
  <si>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</si>
  <si>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</si>
  <si>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</si>
  <si>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</si>
  <si>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</si>
  <si>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</si>
  <si>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</si>
  <si>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</si>
  <si>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</si>
  <si>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</si>
  <si>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</si>
  <si>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</si>
  <si>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</si>
  <si>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</si>
  <si>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</si>
  <si>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</si>
  <si>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</si>
  <si>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</si>
  <si>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</si>
  <si>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</si>
  <si>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</si>
  <si>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</si>
  <si>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</si>
  <si>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</si>
  <si>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</si>
  <si>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</si>
  <si>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</si>
  <si>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</si>
  <si>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</si>
  <si>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</si>
  <si>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</si>
  <si>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</si>
  <si>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</si>
  <si>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</si>
  <si>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</si>
  <si>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</si>
  <si>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</si>
  <si>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</si>
  <si>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</si>
  <si>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</si>
  <si>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</si>
  <si>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</si>
  <si>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</si>
  <si>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</si>
  <si>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</si>
  <si>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</si>
  <si>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</si>
  <si>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</si>
  <si>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</si>
  <si>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</si>
  <si>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</si>
  <si>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</si>
  <si>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</si>
  <si>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</si>
  <si>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</si>
  <si>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</si>
  <si>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</si>
  <si>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</si>
  <si>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</si>
  <si>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</si>
  <si>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</si>
  <si>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</si>
  <si>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</si>
  <si>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</si>
  <si>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</si>
  <si>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</si>
  <si>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</si>
  <si>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</si>
  <si>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</si>
  <si>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</si>
  <si>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</si>
  <si>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</si>
  <si>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</si>
  <si>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</si>
  <si>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</si>
  <si>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</si>
  <si>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</si>
  <si>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</si>
  <si>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</si>
  <si>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</si>
  <si>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</si>
  <si>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</si>
  <si>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</si>
  <si>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</si>
  <si>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</si>
  <si>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</si>
  <si>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</si>
  <si>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</si>
  <si>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</si>
  <si>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</si>
  <si>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</si>
  <si>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</si>
  <si>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</si>
  <si>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</si>
  <si>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</si>
  <si>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</si>
  <si>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</si>
  <si>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</si>
  <si>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</si>
  <si>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</si>
  <si>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</si>
  <si>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</si>
  <si>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</si>
  <si>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</si>
  <si>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</si>
  <si>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</si>
  <si>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</si>
  <si>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</si>
  <si>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</si>
  <si>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</si>
  <si>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</si>
  <si>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</si>
  <si>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</si>
  <si>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</si>
  <si>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</si>
  <si>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</si>
  <si>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</si>
  <si>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</si>
  <si>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</si>
  <si>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</si>
  <si>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</si>
  <si>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</si>
  <si>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</si>
  <si>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</si>
  <si>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</si>
  <si>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</si>
  <si>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</si>
  <si>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</si>
  <si>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</si>
  <si>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</si>
  <si>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</si>
  <si>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</si>
  <si>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</si>
  <si>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</si>
  <si>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</si>
  <si>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</si>
  <si>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</si>
  <si>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</si>
  <si>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</si>
  <si>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</si>
  <si>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</si>
  <si>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</si>
  <si>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</si>
  <si>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</si>
  <si>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</si>
  <si>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</si>
  <si>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</si>
  <si>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</si>
  <si>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</si>
  <si>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</si>
  <si>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</si>
  <si>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</si>
  <si>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</si>
  <si>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</si>
  <si>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</si>
  <si>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</si>
  <si>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</si>
  <si>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</si>
  <si>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</si>
  <si>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</si>
  <si>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</si>
  <si>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</si>
  <si>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</si>
  <si>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</si>
  <si>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</si>
  <si>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</si>
  <si>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</si>
  <si>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</si>
  <si>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</si>
  <si>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</si>
  <si>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</si>
  <si>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</si>
  <si>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</si>
  <si>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</si>
  <si>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</si>
  <si>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</si>
  <si>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</si>
  <si>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</si>
  <si>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</si>
  <si>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</si>
  <si>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</si>
  <si>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</si>
  <si>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</si>
  <si>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</si>
  <si>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</si>
  <si>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</si>
  <si>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</si>
  <si>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</si>
  <si>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</si>
  <si>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</si>
  <si>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</si>
  <si>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</si>
  <si>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</si>
  <si>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</si>
  <si>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</si>
  <si>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</si>
  <si>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</si>
  <si>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</si>
  <si>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</si>
  <si>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</si>
  <si>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</si>
  <si>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</si>
  <si>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</si>
  <si>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</si>
  <si>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</si>
  <si>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</si>
  <si>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</si>
  <si>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</si>
  <si>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</si>
  <si>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</si>
  <si>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</si>
  <si>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</si>
  <si>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</si>
  <si>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</si>
  <si>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</si>
  <si>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</si>
  <si>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</si>
  <si>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</si>
  <si>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</si>
  <si>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</si>
  <si>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</si>
  <si>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</si>
  <si>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</si>
  <si>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</si>
  <si>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</si>
  <si>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</si>
  <si>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</si>
  <si>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</si>
  <si>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</si>
  <si>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</si>
  <si>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</si>
  <si>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</si>
  <si>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</si>
  <si>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</si>
  <si>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</si>
  <si>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</si>
  <si>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</si>
  <si>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</si>
  <si>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</si>
  <si>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</si>
  <si>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</si>
  <si>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</si>
  <si>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</si>
  <si>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</si>
  <si>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</si>
  <si>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</si>
  <si>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</si>
  <si>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</si>
  <si>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</si>
  <si>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</si>
  <si>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</si>
  <si>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</si>
  <si>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</si>
  <si>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</si>
  <si>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</si>
  <si>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</si>
  <si>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</si>
  <si>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</si>
  <si>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</si>
  <si>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</si>
  <si>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</si>
  <si>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</si>
  <si>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</si>
  <si>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</si>
  <si>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</si>
  <si>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</si>
  <si>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</si>
  <si>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</si>
  <si>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</si>
  <si>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</si>
  <si>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</si>
  <si>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</si>
  <si>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</si>
  <si>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</si>
  <si>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</si>
  <si>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</si>
  <si>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</si>
  <si>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</si>
  <si>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</si>
  <si>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</si>
  <si>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</si>
  <si>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</si>
  <si>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</si>
  <si>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</si>
  <si>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</si>
  <si>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</si>
  <si>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</si>
  <si>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</si>
  <si>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</si>
  <si>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</si>
  <si>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</si>
  <si>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</si>
  <si>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</si>
  <si>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</si>
  <si>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</si>
  <si>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</si>
  <si>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</si>
  <si>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</si>
  <si>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</si>
  <si>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</si>
  <si>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</si>
  <si>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</si>
  <si>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</si>
  <si>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</si>
  <si>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</si>
  <si>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</si>
  <si>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</si>
  <si>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</si>
  <si>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</si>
  <si>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</si>
  <si>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</si>
  <si>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</si>
  <si>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</si>
  <si>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</si>
  <si>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</si>
  <si>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</si>
  <si>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</si>
  <si>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</si>
  <si>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</si>
  <si>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</si>
  <si>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</si>
  <si>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</si>
  <si>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</si>
  <si>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</si>
  <si>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</si>
  <si>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</si>
  <si>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</si>
  <si>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</si>
  <si>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</si>
  <si>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</si>
  <si>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</si>
  <si>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</si>
  <si>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</si>
  <si>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</si>
  <si>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</si>
  <si>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</si>
  <si>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</si>
  <si>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</si>
  <si>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</si>
  <si>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</si>
  <si>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</si>
  <si>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</si>
  <si>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</si>
  <si>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</si>
  <si>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</si>
  <si>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</si>
  <si>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</si>
  <si>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</si>
  <si>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</si>
  <si>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</si>
  <si>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</si>
  <si>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</si>
  <si>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</si>
  <si>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</si>
  <si>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</si>
  <si>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</si>
  <si>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</si>
  <si>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</si>
  <si>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</si>
  <si>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</si>
  <si>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</si>
  <si>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</si>
  <si>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</si>
  <si>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</si>
  <si>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</si>
  <si>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</si>
  <si>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</si>
  <si>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</si>
  <si>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</si>
  <si>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</si>
  <si>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</si>
  <si>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</si>
  <si>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</si>
  <si>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</si>
  <si>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</si>
  <si>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</si>
  <si>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</si>
  <si>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</si>
  <si>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</si>
  <si>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</si>
  <si>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</si>
  <si>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</si>
  <si>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</si>
  <si>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</si>
  <si>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</si>
  <si>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</si>
  <si>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</si>
  <si>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</si>
  <si>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</si>
  <si>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</si>
  <si>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</si>
  <si>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</si>
  <si>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</si>
  <si>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</si>
  <si>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</si>
  <si>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</si>
  <si>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</si>
  <si>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</si>
  <si>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</si>
  <si>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</si>
  <si>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</si>
  <si>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</si>
  <si>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</si>
  <si>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</si>
  <si>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</si>
  <si>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</si>
  <si>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</si>
  <si>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</si>
  <si>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</si>
  <si>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</si>
  <si>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</si>
  <si>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</si>
  <si>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</si>
  <si>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</si>
  <si>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</si>
  <si>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</si>
  <si>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</si>
  <si>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</si>
  <si>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</si>
  <si>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</si>
  <si>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</si>
  <si>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</si>
  <si>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</si>
  <si>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</si>
  <si>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</si>
  <si>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</si>
  <si>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</si>
  <si>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</si>
  <si>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</si>
  <si>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</si>
  <si>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</si>
  <si>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</si>
  <si>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</si>
  <si>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</si>
  <si>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</si>
  <si>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</si>
  <si>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</si>
  <si>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</si>
  <si>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</si>
  <si>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</si>
  <si>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</si>
  <si>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</si>
  <si>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</si>
  <si>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</si>
  <si>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</si>
  <si>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</si>
  <si>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</si>
  <si>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</si>
  <si>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</si>
  <si>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</si>
  <si>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</si>
  <si>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</si>
  <si>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</si>
  <si>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</si>
  <si>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</si>
  <si>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</si>
  <si>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</si>
  <si>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</si>
  <si>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</si>
  <si>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</si>
  <si>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</si>
  <si>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</si>
  <si>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</si>
  <si>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</si>
  <si>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</si>
  <si>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</si>
  <si>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</si>
  <si>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</si>
  <si>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</si>
  <si>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</si>
  <si>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</si>
  <si>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</si>
  <si>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</si>
  <si>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</si>
  <si>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</si>
  <si>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</si>
  <si>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</si>
  <si>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</si>
  <si>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</si>
  <si>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</si>
  <si>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</si>
  <si>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</si>
  <si>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</si>
  <si>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</si>
  <si>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</si>
  <si>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</si>
  <si>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</si>
  <si>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</si>
  <si>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</si>
  <si>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</si>
  <si>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</si>
  <si>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</si>
  <si>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</si>
  <si>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</si>
  <si>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</si>
  <si>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</si>
  <si>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</si>
  <si>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</si>
  <si>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</si>
  <si>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</si>
  <si>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</si>
  <si>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</si>
  <si>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</si>
  <si>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</si>
  <si>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</si>
  <si>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</si>
  <si>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</si>
  <si>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</si>
  <si>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</si>
  <si>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</si>
  <si>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</si>
  <si>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</si>
  <si>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</si>
  <si>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</si>
  <si>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</si>
  <si>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</si>
  <si>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</si>
  <si>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</si>
  <si>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</si>
  <si>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</si>
  <si>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</si>
  <si>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</si>
  <si>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</si>
  <si>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</si>
  <si>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</si>
  <si>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</si>
  <si>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</si>
  <si>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</si>
  <si>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</si>
  <si>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</si>
  <si>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</si>
  <si>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</si>
  <si>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</si>
  <si>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</si>
  <si>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</si>
  <si>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</si>
  <si>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</si>
  <si>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</si>
  <si>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</si>
  <si>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</si>
  <si>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</si>
  <si>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</si>
  <si>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</si>
  <si>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</si>
  <si>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</si>
  <si>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</si>
  <si>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</si>
  <si>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</si>
  <si>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</si>
  <si>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</si>
  <si>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</si>
  <si>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</si>
  <si>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</si>
  <si>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</si>
  <si>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</si>
  <si>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</si>
  <si>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</si>
  <si>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</si>
  <si>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</si>
  <si>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</si>
  <si>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</si>
  <si>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</si>
  <si>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</si>
  <si>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</si>
  <si>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</si>
  <si>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</si>
  <si>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</si>
  <si>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</si>
  <si>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</si>
  <si>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</si>
  <si>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</si>
  <si>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</si>
  <si>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</si>
  <si>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</si>
  <si>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</si>
  <si>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</si>
  <si>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</si>
  <si>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</si>
  <si>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</si>
  <si>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</si>
  <si>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</si>
  <si>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</si>
  <si>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</si>
  <si>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</si>
  <si>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</si>
  <si>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</si>
  <si>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</si>
  <si>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</si>
  <si>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</si>
  <si>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</si>
  <si>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</si>
  <si>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</si>
  <si>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</si>
  <si>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</si>
  <si>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</si>
  <si>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</si>
  <si>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</si>
  <si>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</si>
  <si>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</si>
  <si>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</si>
  <si>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</si>
  <si>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</si>
  <si>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</si>
  <si>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</si>
  <si>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</si>
  <si>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</si>
  <si>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</si>
  <si>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</si>
  <si>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</si>
  <si>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</si>
  <si>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</si>
  <si>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</si>
  <si>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</si>
  <si>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</si>
  <si>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</si>
  <si>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</si>
  <si>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</si>
  <si>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</si>
  <si>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</si>
  <si>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</si>
  <si>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</si>
  <si>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</si>
  <si>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</si>
  <si>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</si>
  <si>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</si>
  <si>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</si>
  <si>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</si>
  <si>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</si>
  <si>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</si>
  <si>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</si>
  <si>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</si>
  <si>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</si>
  <si>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</si>
  <si>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</si>
  <si>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</si>
  <si>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</si>
  <si>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</si>
  <si>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</si>
  <si>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</si>
  <si>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</si>
  <si>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</si>
  <si>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</si>
  <si>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</si>
  <si>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</si>
  <si>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</si>
  <si>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</si>
  <si>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</si>
  <si>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</si>
  <si>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</si>
  <si>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</si>
  <si>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</si>
  <si>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</si>
  <si>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</si>
  <si>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</si>
  <si>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</si>
  <si>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</si>
  <si>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</si>
  <si>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</si>
  <si>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</si>
  <si>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</si>
  <si>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</si>
  <si>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</si>
  <si>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</si>
  <si>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</si>
  <si>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</si>
  <si>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</si>
  <si>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</si>
  <si>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</si>
  <si>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</si>
  <si>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</si>
  <si>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</si>
  <si>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</si>
  <si>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</si>
  <si>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</si>
  <si>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</si>
  <si>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</si>
  <si>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</si>
  <si>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</si>
  <si>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</si>
  <si>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</si>
  <si>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</si>
  <si>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</si>
  <si>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</si>
  <si>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</si>
  <si>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</si>
  <si>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</si>
  <si>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</si>
  <si>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</si>
  <si>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</si>
  <si>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</si>
  <si>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</si>
  <si>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</si>
  <si>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</si>
  <si>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</si>
  <si>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</si>
  <si>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</si>
  <si>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</si>
  <si>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</si>
  <si>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</si>
  <si>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</si>
  <si>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</si>
  <si>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</si>
  <si>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</si>
  <si>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</si>
  <si>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</si>
  <si>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</si>
  <si>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</si>
  <si>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</si>
  <si>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</si>
  <si>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</si>
  <si>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</si>
  <si>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</si>
  <si>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</si>
  <si>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</si>
  <si>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</si>
  <si>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</si>
  <si>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</si>
  <si>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</si>
  <si>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</si>
  <si>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</si>
  <si>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</si>
  <si>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</si>
  <si>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</si>
  <si>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</si>
  <si>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</si>
  <si>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</si>
  <si>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</si>
  <si>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</si>
  <si>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</si>
  <si>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</si>
  <si>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</si>
  <si>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</si>
  <si>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</si>
  <si>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</si>
  <si>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</si>
  <si>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</si>
  <si>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</si>
  <si>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</si>
  <si>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</si>
  <si>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</si>
  <si>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</si>
  <si>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</si>
  <si>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</si>
  <si>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</si>
  <si>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</si>
  <si>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</si>
  <si>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</si>
  <si>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</si>
  <si>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</si>
  <si>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</si>
  <si>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</si>
  <si>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</si>
  <si>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</si>
  <si>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</si>
  <si>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</si>
  <si>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</si>
  <si>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</si>
  <si>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</si>
  <si>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</si>
  <si>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</si>
  <si>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</si>
  <si>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</si>
  <si>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</si>
  <si>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</si>
  <si>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</si>
  <si>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</si>
  <si>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</si>
  <si>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</si>
  <si>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</si>
  <si>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</si>
  <si>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</si>
  <si>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</si>
  <si>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</si>
  <si>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</si>
  <si>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</si>
  <si>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</si>
  <si>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</si>
  <si>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</si>
  <si>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</si>
  <si>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</si>
  <si>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</si>
  <si>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</si>
  <si>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</si>
  <si>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</si>
  <si>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</si>
  <si>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</si>
  <si>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</si>
  <si>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</si>
  <si>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</si>
  <si>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</si>
  <si>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</si>
  <si>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</si>
  <si>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</si>
  <si>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</si>
  <si>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</si>
  <si>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</si>
  <si>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</si>
  <si>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</si>
  <si>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</si>
  <si>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</si>
  <si>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</si>
  <si>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</si>
  <si>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</si>
  <si>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</si>
  <si>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</si>
  <si>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</si>
  <si>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</si>
  <si>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</si>
  <si>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</si>
  <si>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</si>
  <si>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</si>
  <si>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</si>
  <si>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</si>
  <si>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</si>
  <si>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</si>
  <si>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</si>
  <si>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</si>
  <si>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</si>
  <si>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</si>
  <si>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</si>
  <si>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</si>
  <si>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</si>
  <si>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</si>
  <si>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</si>
  <si>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</si>
  <si>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</si>
  <si>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</si>
  <si>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</si>
  <si>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</si>
  <si>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</si>
  <si>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</si>
  <si>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</si>
  <si>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</si>
  <si>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</si>
  <si>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</si>
  <si>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</si>
  <si>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</si>
  <si>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</si>
  <si>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</si>
  <si>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</si>
  <si>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</si>
  <si>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</si>
  <si>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</si>
  <si>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</si>
  <si>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</si>
  <si>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</si>
  <si>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</si>
  <si>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</si>
  <si>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</si>
  <si>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</si>
  <si>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</si>
  <si>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</si>
  <si>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</si>
  <si>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</si>
  <si>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</si>
  <si>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</si>
  <si>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</si>
  <si>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</si>
  <si>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</si>
  <si>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</si>
  <si>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</si>
  <si>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</si>
  <si>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</si>
  <si>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</si>
  <si>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</si>
  <si>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</si>
  <si>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</si>
  <si>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</si>
  <si>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</si>
  <si>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</si>
  <si>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</si>
  <si>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</si>
  <si>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</si>
  <si>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</si>
  <si>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</si>
  <si>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</si>
  <si>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</si>
  <si>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</si>
  <si>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</si>
  <si>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</si>
  <si>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</si>
  <si>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</si>
  <si>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</si>
  <si>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</si>
  <si>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</si>
  <si>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</si>
  <si>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</si>
  <si>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</si>
  <si>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</si>
  <si>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</si>
  <si>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</si>
  <si>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</si>
  <si>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</si>
  <si>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</si>
  <si>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</si>
  <si>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</si>
  <si>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</si>
  <si>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</si>
  <si>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</si>
  <si>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</si>
  <si>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</si>
  <si>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</si>
  <si>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</si>
  <si>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</si>
  <si>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</si>
  <si>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</si>
  <si>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</si>
  <si>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</si>
  <si>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</si>
  <si>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</si>
  <si>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</si>
  <si>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</si>
  <si>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</si>
  <si>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</si>
  <si>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</si>
  <si>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</si>
  <si>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</si>
  <si>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</si>
  <si>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</si>
  <si>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</si>
  <si>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</si>
  <si>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</si>
  <si>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</si>
  <si>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</si>
  <si>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</si>
  <si>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</si>
  <si>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</si>
  <si>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</si>
  <si>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</si>
  <si>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</si>
  <si>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</si>
  <si>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</si>
  <si>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</si>
  <si>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</si>
  <si>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</si>
  <si>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</si>
  <si>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</si>
  <si>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</si>
  <si>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</si>
  <si>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</si>
  <si>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</si>
  <si>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</si>
  <si>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</si>
  <si>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</si>
  <si>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</si>
  <si>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</si>
  <si>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</si>
  <si>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</si>
  <si>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</si>
  <si>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</si>
  <si>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</si>
  <si>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</si>
  <si>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</si>
  <si>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</si>
  <si>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</si>
  <si>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</si>
  <si>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</si>
  <si>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</si>
  <si>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</si>
  <si>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</si>
  <si>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</si>
  <si>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</si>
  <si>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</si>
  <si>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</si>
  <si>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</si>
  <si>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</si>
  <si>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</si>
  <si>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</si>
  <si>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</si>
  <si>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</si>
  <si>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</si>
  <si>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</si>
  <si>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</si>
  <si>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</si>
  <si>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</si>
  <si>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</si>
  <si>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</si>
  <si>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</si>
  <si>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</si>
  <si>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</si>
  <si>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</si>
  <si>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</si>
  <si>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</si>
  <si>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</si>
  <si>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</si>
  <si>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</si>
  <si>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</si>
  <si>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</si>
  <si>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</si>
  <si>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</si>
  <si>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</si>
  <si>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</si>
  <si>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</si>
  <si>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</si>
  <si>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</si>
  <si>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</si>
  <si>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</si>
  <si>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</si>
  <si>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</si>
  <si>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</si>
  <si>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</si>
  <si>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</si>
  <si>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</si>
  <si>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</si>
  <si>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</si>
  <si>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</si>
  <si>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</si>
  <si>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</si>
  <si>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</si>
  <si>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</si>
  <si>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</si>
  <si>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</si>
  <si>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</si>
  <si>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</si>
  <si>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</si>
  <si>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</si>
  <si>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</si>
  <si>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</si>
  <si>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</si>
  <si>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</si>
  <si>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</si>
  <si>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</si>
  <si>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</si>
  <si>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</si>
  <si>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</si>
  <si>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</si>
  <si>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</si>
  <si>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</si>
  <si>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</si>
  <si>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</si>
  <si>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</si>
  <si>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</si>
  <si>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</si>
  <si>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</si>
  <si>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</si>
  <si>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</si>
  <si>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</si>
  <si>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</si>
  <si>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</si>
  <si>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</si>
  <si>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</si>
  <si>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</si>
  <si>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</si>
  <si>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</si>
  <si>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</si>
  <si>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</si>
  <si>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</si>
  <si>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</si>
  <si>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</si>
  <si>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</si>
  <si>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</si>
  <si>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</si>
  <si>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</si>
  <si>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</si>
  <si>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</si>
  <si>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</si>
  <si>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</si>
  <si>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</si>
  <si>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</si>
  <si>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</si>
  <si>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</si>
  <si>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</si>
  <si>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</si>
  <si>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</si>
  <si>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</si>
  <si>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</si>
  <si>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</si>
  <si>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</si>
  <si>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</si>
  <si>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</si>
  <si>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</si>
  <si>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</si>
  <si>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</si>
  <si>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</si>
  <si>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</si>
  <si>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</si>
  <si>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</si>
  <si>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</si>
  <si>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</si>
  <si>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</si>
  <si>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</si>
  <si>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</si>
  <si>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</si>
  <si>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</si>
  <si>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</si>
  <si>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</si>
  <si>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</si>
  <si>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</si>
  <si>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</si>
  <si>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</si>
  <si>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</si>
  <si>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</si>
  <si>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</si>
  <si>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</si>
  <si>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</si>
  <si>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</si>
  <si>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</si>
  <si>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</si>
  <si>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</si>
  <si>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</si>
  <si>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</si>
  <si>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</si>
  <si>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</si>
  <si>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</si>
  <si>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</si>
  <si>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</si>
  <si>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</si>
  <si>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</si>
  <si>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</si>
  <si>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</si>
  <si>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</si>
  <si>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</si>
  <si>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</si>
  <si>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</si>
  <si>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</si>
  <si>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</si>
  <si>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</si>
  <si>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</si>
  <si>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</si>
  <si>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</si>
  <si>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</si>
  <si>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</si>
  <si>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</si>
  <si>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</si>
  <si>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</si>
  <si>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</si>
  <si>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</si>
  <si>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</si>
  <si>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</si>
  <si>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</si>
  <si>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</si>
  <si>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</si>
  <si>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</si>
  <si>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</si>
  <si>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</si>
  <si>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</si>
  <si>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</si>
  <si>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</si>
  <si>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</si>
  <si>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</si>
  <si>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</si>
  <si>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</si>
  <si>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</si>
  <si>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</si>
  <si>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</si>
  <si>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</si>
  <si>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</si>
  <si>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</si>
  <si>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</si>
  <si>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</si>
  <si>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</si>
  <si>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</si>
  <si>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</si>
  <si>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</si>
  <si>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</si>
  <si>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</si>
  <si>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</si>
  <si>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</si>
  <si>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</si>
  <si>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</si>
  <si>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</si>
  <si>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</si>
  <si>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</si>
  <si>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</si>
  <si>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</si>
  <si>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</si>
  <si>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</si>
  <si>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</si>
  <si>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</si>
  <si>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</si>
  <si>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</si>
  <si>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</si>
  <si>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</si>
  <si>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</si>
  <si>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</si>
  <si>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</si>
  <si>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</si>
  <si>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</si>
  <si>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</si>
  <si>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</si>
  <si>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</si>
  <si>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</si>
  <si>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</si>
  <si>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</si>
  <si>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</si>
  <si>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</si>
  <si>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</si>
  <si>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</si>
  <si>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</si>
  <si>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</si>
  <si>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</si>
  <si>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</si>
  <si>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</si>
  <si>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</si>
  <si>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</si>
  <si>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</si>
  <si>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</si>
  <si>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</si>
  <si>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</si>
  <si>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</si>
  <si>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</si>
  <si>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</si>
  <si>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</si>
  <si>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</si>
  <si>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</si>
  <si>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</si>
  <si>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</si>
  <si>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</si>
  <si>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</si>
  <si>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</si>
  <si>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</si>
  <si>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</si>
  <si>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</si>
  <si>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</si>
  <si>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</si>
  <si>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</si>
  <si>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</si>
  <si>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</si>
  <si>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</si>
  <si>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</si>
  <si>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</si>
  <si>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</si>
  <si>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</si>
  <si>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</si>
  <si>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</si>
  <si>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</si>
  <si>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</si>
  <si>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</si>
  <si>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</si>
  <si>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</si>
  <si>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</si>
  <si>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</si>
  <si>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</si>
  <si>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</si>
  <si>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</si>
  <si>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</si>
  <si>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</si>
  <si>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</si>
  <si>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</si>
  <si>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</si>
  <si>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</si>
  <si>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</si>
  <si>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</si>
  <si>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</si>
  <si>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</si>
  <si>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</si>
  <si>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</si>
  <si>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</si>
  <si>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</si>
  <si>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</si>
  <si>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</si>
  <si>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</si>
  <si>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</si>
  <si>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</si>
  <si>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</si>
  <si>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</si>
  <si>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</si>
  <si>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</si>
  <si>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</si>
  <si>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</si>
  <si>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</si>
  <si>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</si>
  <si>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</si>
  <si>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</si>
  <si>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</si>
  <si>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</si>
  <si>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</si>
  <si>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</si>
  <si>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</si>
  <si>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</si>
  <si>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</si>
  <si>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</si>
  <si>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</si>
  <si>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</si>
  <si>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</si>
  <si>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</si>
  <si>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</si>
  <si>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</si>
  <si>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</si>
  <si>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</si>
  <si>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</si>
  <si>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</si>
  <si>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</si>
  <si>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</si>
  <si>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</si>
  <si>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</si>
  <si>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</si>
  <si>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</si>
  <si>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</si>
  <si>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</si>
  <si>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</si>
  <si>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</si>
  <si>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</si>
  <si>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</si>
  <si>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</si>
  <si>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</si>
  <si>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</si>
  <si>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</si>
  <si>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</si>
  <si>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</si>
  <si>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</si>
  <si>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</si>
  <si>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</si>
  <si>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</si>
  <si>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</si>
  <si>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</si>
  <si>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</si>
  <si>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</si>
  <si>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</si>
  <si>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</si>
  <si>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</si>
  <si>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</si>
  <si>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</si>
  <si>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</si>
  <si>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</si>
  <si>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</si>
  <si>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</si>
  <si>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</si>
  <si>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</si>
  <si>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</si>
  <si>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</si>
  <si>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</si>
  <si>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</si>
  <si>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</si>
  <si>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</si>
  <si>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</si>
  <si>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</si>
  <si>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</si>
  <si>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</si>
  <si>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</si>
  <si>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</si>
  <si>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</si>
  <si>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</si>
  <si>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</si>
  <si>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</si>
  <si>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</si>
  <si>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</si>
  <si>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</si>
  <si>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</si>
  <si>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</si>
  <si>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</si>
  <si>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</si>
  <si>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</si>
  <si>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</si>
  <si>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</si>
  <si>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</si>
  <si>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</si>
  <si>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</si>
  <si>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</si>
  <si>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</si>
  <si>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</si>
  <si>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</si>
  <si>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</si>
  <si>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</si>
  <si>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</si>
  <si>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</si>
  <si>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</si>
  <si>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</si>
  <si>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</si>
  <si>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</si>
  <si>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</si>
  <si>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</si>
  <si>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</si>
  <si>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</si>
  <si>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</si>
  <si>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</si>
  <si>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</si>
  <si>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</si>
  <si>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</si>
  <si>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</si>
  <si>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</si>
  <si>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</si>
  <si>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</si>
  <si>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</si>
  <si>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</si>
  <si>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</si>
  <si>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</si>
  <si>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</si>
  <si>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</si>
  <si>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</si>
  <si>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</si>
  <si>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</si>
  <si>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</si>
  <si>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</si>
  <si>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</si>
  <si>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</si>
  <si>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</si>
  <si>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</si>
  <si>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</si>
  <si>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</si>
  <si>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</si>
  <si>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</si>
  <si>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</si>
  <si>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</si>
  <si>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</si>
  <si>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</si>
  <si>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</si>
  <si>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</si>
  <si>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</si>
  <si>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</si>
  <si>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</si>
  <si>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</si>
  <si>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</si>
  <si>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</si>
  <si>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</si>
  <si>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</si>
  <si>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</si>
  <si>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</si>
  <si>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</si>
  <si>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</si>
  <si>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</si>
  <si>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</si>
  <si>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</si>
  <si>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</si>
  <si>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</si>
  <si>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</si>
  <si>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</si>
  <si>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</si>
  <si>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</si>
  <si>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</si>
  <si>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</si>
  <si>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</si>
  <si>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</si>
  <si>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</si>
  <si>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</si>
  <si>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</si>
  <si>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</si>
  <si>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</si>
  <si>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</si>
  <si>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</si>
  <si>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</si>
  <si>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</si>
  <si>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</si>
  <si>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</si>
  <si>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</si>
  <si>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</si>
  <si>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</si>
  <si>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</si>
  <si>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</si>
  <si>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</si>
  <si>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</si>
  <si>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</si>
  <si>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</si>
  <si>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</si>
  <si>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</si>
  <si>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</si>
  <si>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</si>
  <si>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</si>
  <si>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</si>
  <si>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</si>
  <si>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</si>
  <si>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</si>
  <si>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</si>
  <si>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</si>
  <si>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</si>
  <si>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</si>
  <si>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</si>
  <si>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</si>
  <si>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</si>
  <si>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</si>
  <si>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</si>
  <si>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</si>
  <si>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</si>
  <si>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</si>
  <si>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</si>
  <si>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</si>
  <si>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</si>
  <si>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</si>
  <si>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</si>
  <si>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</si>
  <si>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</si>
  <si>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</si>
  <si>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</si>
  <si>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</si>
  <si>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</si>
  <si>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</si>
  <si>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</si>
  <si>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</si>
  <si>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</si>
  <si>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</si>
  <si>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</si>
  <si>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</si>
  <si>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</si>
  <si>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</si>
  <si>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</si>
  <si>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</si>
  <si>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</si>
  <si>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</si>
  <si>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</si>
  <si>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</si>
  <si>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</si>
  <si>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</si>
  <si>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</si>
  <si>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</si>
  <si>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</si>
  <si>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</si>
  <si>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</si>
  <si>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</si>
  <si>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</si>
  <si>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</si>
  <si>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</si>
  <si>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</si>
  <si>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</si>
  <si>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</si>
  <si>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</si>
  <si>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</si>
  <si>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</si>
  <si>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</si>
  <si>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</si>
  <si>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</si>
  <si>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</si>
  <si>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</si>
  <si>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</si>
  <si>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</si>
  <si>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</si>
  <si>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</si>
  <si>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</si>
  <si>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</si>
  <si>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</si>
  <si>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</si>
  <si>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</si>
  <si>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</si>
  <si>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</si>
  <si>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</si>
  <si>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</si>
  <si>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</si>
  <si>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</si>
  <si>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</si>
  <si>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</si>
  <si>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</si>
  <si>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</si>
  <si>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</si>
  <si>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</si>
  <si>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</si>
  <si>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</si>
  <si>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</si>
  <si>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</si>
  <si>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</si>
  <si>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</si>
  <si>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</si>
  <si>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</si>
  <si>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</si>
  <si>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</si>
  <si>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</si>
  <si>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</si>
  <si>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</si>
  <si>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</si>
  <si>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</si>
  <si>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</si>
  <si>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</si>
  <si>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</si>
  <si>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</si>
  <si>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</si>
  <si>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</si>
  <si>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</si>
  <si>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</si>
  <si>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</si>
  <si>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</si>
  <si>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</si>
  <si>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</si>
  <si>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</si>
  <si>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</si>
  <si>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</si>
  <si>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</si>
  <si>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</si>
  <si>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</si>
  <si>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</si>
  <si>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</si>
  <si>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</si>
  <si>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</si>
  <si>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</si>
  <si>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</si>
  <si>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</si>
  <si>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</si>
  <si>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</si>
  <si>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</si>
  <si>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</si>
  <si>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</si>
  <si>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</si>
  <si>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</si>
  <si>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</si>
  <si>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</si>
  <si>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</si>
  <si>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</si>
  <si>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</si>
  <si>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</si>
  <si>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</si>
  <si>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</si>
  <si>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</si>
  <si>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</si>
  <si>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</si>
  <si>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</si>
  <si>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</si>
  <si>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</si>
  <si>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</si>
  <si>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</si>
  <si>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</si>
  <si>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</si>
  <si>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</si>
  <si>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</si>
  <si>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</si>
  <si>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</si>
  <si>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</si>
  <si>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</si>
  <si>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</si>
  <si>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</si>
  <si>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</si>
  <si>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</si>
  <si>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</si>
  <si>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</si>
  <si>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</si>
  <si>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</si>
  <si>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</si>
  <si>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</si>
  <si>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</si>
  <si>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</si>
  <si>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</si>
  <si>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</si>
  <si>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</si>
  <si>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</si>
  <si>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</si>
  <si>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</si>
  <si>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</si>
  <si>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</si>
  <si>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</si>
  <si>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</si>
  <si>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</si>
  <si>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</si>
  <si>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</si>
  <si>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</si>
  <si>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</si>
  <si>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</si>
  <si>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</si>
  <si>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</si>
  <si>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</si>
  <si>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</si>
  <si>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</si>
  <si>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</si>
  <si>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</si>
  <si>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</si>
  <si>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</si>
  <si>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</si>
  <si>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</si>
  <si>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</si>
  <si>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</si>
  <si>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</si>
  <si>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</si>
  <si>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</si>
  <si>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</si>
  <si>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</si>
  <si>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</si>
  <si>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</si>
  <si>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</si>
  <si>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</si>
  <si>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</si>
  <si>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</si>
  <si>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</si>
  <si>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</si>
  <si>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</si>
  <si>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</si>
  <si>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</si>
  <si>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</si>
  <si>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</si>
  <si>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</si>
  <si>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</si>
  <si>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</si>
  <si>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</si>
  <si>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</si>
  <si>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</si>
  <si>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</si>
  <si>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</si>
  <si>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</si>
  <si>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</si>
  <si>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</si>
  <si>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</si>
  <si>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</si>
  <si>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</si>
  <si>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</si>
  <si>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</si>
  <si>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</si>
  <si>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</si>
  <si>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</si>
  <si>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</si>
  <si>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</si>
  <si>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</si>
  <si>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</si>
  <si>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</si>
  <si>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</si>
  <si>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</si>
  <si>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</si>
  <si>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</si>
  <si>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</si>
  <si>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</si>
  <si>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</si>
  <si>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</si>
  <si>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</si>
  <si>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</si>
  <si>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</si>
  <si>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</si>
  <si>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</si>
  <si>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</si>
  <si>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</si>
  <si>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</si>
  <si>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</si>
  <si>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</si>
  <si>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</si>
  <si>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</si>
  <si>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</si>
  <si>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</si>
  <si>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</si>
  <si>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</si>
  <si>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</si>
  <si>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</si>
  <si>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</si>
  <si>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</si>
  <si>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</si>
  <si>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</si>
  <si>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</si>
  <si>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</si>
  <si>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</si>
  <si>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</si>
  <si>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</si>
  <si>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</si>
  <si>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</si>
  <si>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</si>
  <si>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</si>
  <si>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</si>
  <si>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</si>
  <si>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</si>
  <si>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</si>
  <si>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</si>
  <si>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</si>
  <si>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</si>
  <si>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</si>
  <si>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</si>
  <si>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</si>
  <si>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</si>
  <si>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</si>
  <si>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</si>
  <si>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</si>
  <si>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</si>
  <si>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</si>
  <si>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</si>
  <si>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</si>
  <si>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</si>
  <si>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</si>
  <si>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</si>
  <si>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</si>
  <si>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</si>
  <si>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</si>
  <si>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</si>
  <si>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</si>
  <si>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</si>
  <si>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</si>
  <si>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</si>
  <si>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</si>
  <si>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</si>
  <si>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</si>
  <si>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</si>
  <si>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</si>
  <si>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</si>
  <si>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</si>
  <si>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</si>
  <si>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</si>
  <si>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</si>
  <si>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</si>
  <si>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</si>
  <si>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</si>
  <si>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</si>
  <si>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</si>
  <si>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</si>
  <si>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</si>
  <si>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</si>
  <si>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</si>
  <si>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</si>
  <si>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</si>
  <si>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</si>
  <si>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</si>
  <si>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</si>
  <si>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</si>
  <si>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</si>
  <si>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</si>
  <si>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</si>
  <si>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</si>
  <si>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</si>
  <si>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</si>
  <si>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</si>
  <si>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</si>
  <si>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</si>
  <si>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</si>
  <si>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</si>
  <si>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</si>
  <si>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</si>
  <si>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</si>
  <si>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</si>
  <si>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</si>
  <si>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</si>
  <si>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</si>
  <si>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</si>
  <si>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</si>
  <si>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</si>
  <si>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</si>
  <si>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</si>
  <si>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</si>
  <si>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</si>
  <si>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</si>
  <si>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</si>
  <si>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</si>
  <si>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</si>
  <si>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</si>
  <si>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</si>
  <si>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</si>
  <si>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</si>
  <si>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</si>
  <si>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</si>
  <si>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</si>
  <si>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</si>
  <si>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</si>
  <si>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</si>
  <si>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</si>
  <si>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</si>
  <si>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</si>
  <si>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</si>
  <si>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</si>
  <si>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</si>
  <si>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</si>
  <si>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</si>
  <si>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</si>
  <si>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</si>
  <si>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</si>
  <si>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</si>
  <si>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</si>
  <si>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</si>
  <si>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</si>
  <si>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</si>
  <si>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</si>
  <si>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</si>
  <si>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</si>
  <si>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</si>
  <si>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</si>
  <si>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</si>
  <si>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</si>
  <si>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</si>
  <si>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</si>
  <si>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</si>
  <si>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</si>
  <si>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</si>
  <si>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</si>
  <si>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</si>
  <si>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</si>
  <si>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</si>
  <si>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</si>
  <si>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</si>
  <si>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</si>
  <si>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</si>
  <si>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</si>
  <si>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</si>
  <si>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</si>
  <si>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</si>
  <si>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</si>
  <si>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</si>
  <si>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</si>
  <si>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</si>
  <si>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</si>
  <si>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</si>
  <si>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</si>
  <si>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</si>
  <si>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</si>
  <si>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</si>
  <si>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</si>
  <si>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</si>
  <si>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</si>
  <si>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</si>
  <si>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</si>
  <si>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</si>
  <si>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</si>
  <si>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</si>
  <si>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</si>
  <si>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</si>
  <si>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</si>
  <si>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</si>
  <si>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</si>
  <si>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</si>
  <si>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</si>
  <si>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</si>
  <si>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</si>
  <si>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</si>
  <si>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</si>
  <si>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</si>
  <si>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</si>
  <si>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</si>
  <si>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</si>
  <si>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</si>
  <si>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</si>
  <si>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</si>
  <si>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</si>
  <si>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</si>
  <si>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</si>
  <si>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</si>
  <si>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</si>
  <si>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</si>
  <si>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</si>
  <si>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</si>
  <si>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</si>
  <si>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</si>
  <si>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</si>
  <si>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</si>
  <si>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</si>
  <si>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</si>
  <si>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</si>
  <si>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</si>
  <si>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</si>
  <si>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</si>
  <si>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</si>
  <si>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</si>
  <si>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</si>
  <si>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</si>
  <si>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</si>
  <si>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</si>
  <si>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</si>
  <si>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</si>
  <si>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</si>
  <si>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</si>
  <si>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</si>
  <si>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</si>
  <si>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</si>
  <si>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</si>
  <si>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</si>
  <si>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</si>
  <si>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</si>
  <si>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</si>
  <si>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</si>
  <si>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</si>
  <si>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</si>
  <si>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</si>
  <si>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</si>
  <si>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</si>
  <si>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</si>
  <si>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</si>
  <si>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</si>
  <si>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</si>
  <si>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</si>
  <si>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</si>
  <si>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</si>
  <si>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</si>
  <si>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</si>
  <si>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</si>
  <si>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</si>
  <si>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</si>
  <si>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</si>
  <si>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</si>
  <si>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</si>
  <si>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</si>
  <si>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</si>
  <si>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</si>
  <si>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</si>
  <si>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</si>
  <si>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</si>
  <si>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</si>
  <si>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</si>
  <si>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</si>
  <si>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</si>
  <si>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</si>
  <si>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</si>
  <si>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</si>
  <si>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</si>
  <si>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</si>
  <si>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</si>
  <si>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</si>
  <si>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</si>
  <si>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</si>
  <si>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</si>
  <si>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</si>
  <si>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</si>
  <si>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</si>
  <si>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</si>
  <si>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</si>
  <si>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</si>
  <si>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</si>
  <si>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</si>
  <si>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</si>
  <si>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</si>
  <si>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</si>
  <si>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</si>
  <si>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</si>
  <si>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</si>
  <si>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</si>
  <si>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</si>
  <si>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</si>
  <si>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</si>
  <si>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</si>
  <si>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</si>
  <si>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</si>
  <si>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</si>
  <si>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</si>
  <si>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</si>
  <si>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</si>
  <si>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</si>
  <si>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</si>
  <si>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</si>
  <si>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</si>
  <si>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</si>
  <si>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</si>
  <si>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</si>
  <si>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</si>
  <si>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</si>
  <si>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</si>
  <si>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</si>
  <si>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</si>
  <si>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</si>
  <si>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</si>
  <si>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</si>
  <si>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</si>
  <si>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</si>
  <si>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</si>
  <si>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</si>
  <si>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</si>
  <si>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</si>
  <si>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</si>
  <si>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</si>
  <si>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</si>
  <si>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</si>
  <si>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</si>
  <si>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</si>
  <si>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</si>
  <si>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</si>
  <si>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</si>
  <si>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</si>
  <si>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</si>
  <si>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</si>
  <si>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</si>
  <si>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</si>
  <si>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</si>
  <si>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</si>
  <si>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</si>
  <si>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</si>
  <si>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</si>
  <si>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</si>
  <si>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</si>
  <si>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</si>
  <si>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</si>
  <si>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</si>
  <si>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</si>
  <si>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</si>
  <si>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</si>
  <si>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</si>
  <si>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</si>
  <si>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</si>
  <si>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</si>
  <si>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</si>
  <si>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</si>
  <si>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</si>
  <si>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</si>
  <si>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</si>
  <si>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</si>
  <si>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</si>
  <si>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</si>
  <si>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</si>
  <si>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</si>
  <si>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</si>
  <si>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</si>
  <si>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</si>
  <si>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</si>
  <si>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</si>
  <si>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</si>
  <si>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</si>
  <si>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</si>
  <si>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</si>
  <si>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</si>
  <si>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</si>
  <si>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</si>
  <si>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</si>
  <si>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</si>
  <si>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</si>
  <si>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</si>
  <si>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</si>
  <si>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</si>
  <si>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</si>
  <si>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</si>
  <si>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</si>
  <si>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</si>
  <si>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</si>
  <si>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</si>
  <si>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</si>
  <si>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</si>
  <si>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</si>
  <si>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</si>
  <si>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</si>
  <si>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</si>
  <si>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</si>
  <si>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</si>
  <si>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</si>
  <si>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</si>
  <si>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</si>
  <si>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</si>
  <si>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</si>
  <si>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</si>
  <si>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</si>
  <si>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</si>
  <si>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</si>
  <si>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</si>
  <si>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</si>
  <si>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</si>
  <si>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</si>
  <si>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</si>
  <si>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</si>
  <si>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</si>
  <si>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</si>
  <si>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</si>
  <si>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</si>
  <si>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</si>
  <si>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</si>
  <si>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</si>
  <si>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</si>
  <si>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</si>
  <si>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</si>
  <si>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</si>
  <si>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</si>
  <si>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</si>
  <si>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</si>
  <si>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</si>
  <si>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</si>
  <si>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</si>
  <si>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</si>
  <si>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</si>
  <si>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</si>
  <si>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</si>
  <si>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</si>
  <si>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</si>
  <si>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</si>
  <si>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</si>
  <si>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</si>
  <si>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</si>
  <si>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</si>
  <si>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</si>
  <si>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</si>
  <si>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</si>
  <si>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</si>
  <si>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</si>
  <si>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</si>
  <si>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</si>
  <si>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</si>
  <si>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</si>
  <si>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</si>
  <si>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</si>
  <si>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</si>
  <si>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</si>
  <si>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</si>
  <si>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</si>
  <si>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</si>
  <si>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</si>
  <si>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</si>
  <si>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</si>
  <si>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</si>
  <si>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</si>
  <si>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</si>
  <si>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</si>
  <si>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</si>
  <si>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</si>
  <si>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</si>
  <si>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</si>
  <si>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</si>
  <si>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</si>
  <si>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</si>
  <si>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</si>
  <si>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</si>
  <si>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</si>
  <si>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</si>
  <si>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</si>
  <si>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</si>
  <si>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</si>
  <si>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</si>
  <si>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</si>
  <si>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</si>
  <si>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</si>
  <si>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</si>
  <si>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</si>
  <si>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</si>
  <si>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</si>
  <si>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</si>
  <si>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</si>
  <si>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</si>
  <si>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</si>
  <si>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</si>
  <si>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</si>
  <si>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</si>
  <si>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</si>
  <si>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</si>
  <si>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</si>
  <si>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</si>
  <si>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</si>
  <si>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</si>
  <si>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</si>
  <si>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</si>
  <si>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</si>
  <si>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</si>
  <si>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</si>
  <si>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</si>
  <si>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</si>
  <si>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</si>
  <si>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</si>
  <si>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</si>
  <si>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</si>
  <si>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</si>
  <si>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</si>
  <si>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</si>
  <si>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</si>
  <si>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</si>
  <si>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</si>
  <si>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</si>
  <si>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</si>
  <si>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</si>
  <si>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</si>
  <si>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</si>
  <si>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</si>
  <si>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</si>
  <si>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</si>
  <si>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</si>
  <si>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</si>
  <si>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</si>
  <si>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</si>
  <si>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</si>
  <si>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</si>
  <si>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</si>
  <si>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</si>
  <si>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</si>
  <si>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</si>
  <si>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</si>
  <si>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</si>
  <si>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</si>
  <si>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</si>
  <si>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</si>
  <si>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</si>
  <si>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</si>
  <si>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</si>
  <si>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</si>
  <si>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</si>
  <si>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</si>
  <si>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</si>
  <si>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</si>
  <si>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</si>
  <si>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</si>
  <si>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</si>
  <si>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</si>
  <si>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</si>
  <si>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</si>
  <si>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</si>
  <si>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</si>
  <si>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</si>
  <si>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</si>
  <si>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</si>
  <si>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</si>
  <si>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</si>
  <si>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</si>
  <si>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</si>
  <si>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</si>
  <si>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</si>
  <si>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</si>
  <si>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</si>
  <si>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</si>
  <si>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</si>
  <si>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</si>
  <si>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</si>
  <si>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</si>
  <si>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</si>
  <si>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</si>
  <si>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</si>
  <si>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</si>
  <si>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</si>
  <si>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</si>
  <si>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</si>
  <si>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</si>
  <si>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</si>
  <si>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</si>
  <si>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</si>
  <si>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</si>
  <si>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</si>
  <si>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</si>
  <si>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</si>
  <si>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</si>
  <si>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</si>
  <si>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</si>
  <si>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</si>
  <si>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</si>
  <si>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</si>
  <si>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</si>
  <si>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</si>
  <si>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</si>
  <si>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</si>
  <si>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</si>
  <si>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</si>
  <si>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</si>
  <si>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</si>
  <si>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</si>
  <si>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</si>
  <si>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</si>
  <si>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</si>
  <si>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</si>
  <si>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</si>
  <si>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</si>
  <si>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</si>
  <si>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</si>
  <si>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</si>
  <si>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</si>
  <si>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</si>
  <si>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</si>
  <si>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</si>
  <si>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</si>
  <si>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</si>
  <si>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</si>
  <si>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</si>
  <si>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</si>
  <si>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</si>
  <si>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</si>
  <si>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</si>
  <si>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</si>
  <si>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</si>
  <si>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</si>
  <si>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</si>
  <si>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</si>
  <si>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</si>
  <si>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</si>
  <si>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</si>
  <si>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</si>
  <si>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</si>
  <si>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</si>
  <si>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</si>
  <si>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</si>
  <si>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</si>
  <si>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</si>
  <si>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</si>
  <si>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</si>
  <si>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</si>
  <si>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</si>
  <si>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</si>
  <si>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</si>
  <si>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</si>
  <si>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</si>
  <si>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</si>
  <si>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</si>
  <si>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</si>
  <si>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</si>
  <si>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</si>
  <si>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</si>
  <si>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</si>
  <si>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</si>
  <si>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</si>
  <si>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</si>
  <si>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</si>
  <si>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</si>
  <si>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</si>
  <si>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</si>
  <si>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</si>
  <si>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</si>
  <si>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</si>
  <si>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</si>
  <si>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</si>
  <si>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</si>
  <si>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</si>
  <si>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</si>
  <si>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</si>
  <si>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</si>
  <si>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</si>
  <si>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</si>
  <si>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</si>
  <si>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</si>
  <si>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</si>
  <si>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</si>
  <si>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</si>
  <si>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</si>
  <si>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</si>
  <si>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</si>
  <si>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</si>
  <si>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</si>
  <si>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</si>
  <si>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</si>
  <si>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</si>
  <si>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</si>
  <si>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</si>
  <si>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</si>
  <si>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</si>
  <si>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</si>
  <si>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</si>
  <si>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</si>
  <si>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</si>
  <si>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</si>
  <si>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</si>
  <si>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</si>
  <si>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</si>
  <si>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</si>
  <si>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</si>
  <si>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</si>
  <si>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</si>
  <si>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</si>
  <si>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</si>
  <si>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</si>
  <si>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</si>
  <si>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</si>
  <si>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</si>
  <si>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</si>
  <si>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</si>
  <si>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</si>
  <si>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</si>
  <si>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</si>
  <si>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</si>
  <si>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</si>
  <si>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</si>
  <si>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</si>
  <si>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</si>
  <si>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</si>
  <si>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</si>
  <si>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</si>
  <si>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</si>
  <si>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</si>
  <si>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</si>
  <si>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</si>
  <si>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</si>
  <si>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</si>
  <si>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</si>
  <si>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</si>
  <si>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</si>
  <si>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</si>
  <si>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</si>
  <si>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</si>
  <si>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</si>
  <si>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</si>
  <si>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</si>
  <si>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</si>
  <si>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</si>
  <si>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</si>
  <si>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</si>
  <si>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</si>
  <si>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</si>
  <si>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</si>
  <si>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</si>
  <si>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</si>
  <si>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</si>
  <si>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</si>
  <si>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</si>
  <si>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</si>
  <si>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</si>
  <si>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</si>
  <si>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</si>
  <si>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</si>
  <si>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</si>
  <si>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</si>
  <si>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</si>
  <si>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</si>
  <si>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</si>
  <si>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</si>
  <si>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</si>
  <si>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</si>
  <si>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</si>
  <si>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</si>
  <si>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</si>
  <si>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</si>
  <si>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</si>
  <si>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</si>
  <si>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</si>
  <si>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</si>
  <si>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</si>
  <si>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</si>
  <si>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</si>
  <si>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</si>
  <si>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</si>
  <si>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</si>
  <si>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</si>
  <si>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</si>
  <si>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</si>
  <si>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</si>
  <si>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</si>
  <si>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</si>
  <si>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</si>
  <si>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</si>
  <si>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</si>
  <si>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</si>
  <si>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</si>
  <si>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</si>
  <si>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</si>
  <si>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</si>
  <si>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</si>
  <si>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</si>
  <si>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</si>
  <si>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</si>
  <si>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</si>
  <si>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</si>
  <si>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</si>
  <si>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</si>
  <si>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</si>
  <si>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</si>
  <si>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</si>
  <si>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</si>
  <si>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</si>
  <si>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</si>
  <si>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</si>
  <si>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</si>
  <si>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</si>
  <si>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</si>
  <si>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</si>
  <si>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</si>
  <si>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</si>
  <si>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</si>
  <si>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</si>
  <si>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</si>
  <si>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</si>
  <si>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</si>
  <si>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</si>
  <si>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</si>
  <si>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</si>
  <si>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</si>
  <si>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</si>
  <si>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</si>
  <si>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</si>
  <si>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</si>
  <si>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</si>
  <si>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</si>
  <si>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</si>
  <si>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</si>
  <si>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</si>
  <si>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</si>
  <si>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</si>
  <si>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</si>
  <si>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</si>
  <si>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</si>
  <si>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</si>
  <si>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</si>
  <si>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</si>
  <si>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</si>
  <si>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</si>
  <si>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</si>
  <si>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</si>
  <si>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</si>
  <si>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</si>
  <si>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</si>
  <si>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</si>
  <si>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</si>
  <si>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</si>
  <si>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</si>
  <si>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</si>
  <si>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</si>
  <si>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</si>
  <si>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</si>
  <si>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</si>
  <si>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</si>
  <si>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</si>
  <si>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</si>
  <si>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</si>
  <si>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</si>
  <si>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</si>
  <si>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</si>
  <si>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</si>
  <si>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</si>
  <si>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</si>
  <si>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</si>
  <si>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</si>
  <si>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</si>
  <si>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</si>
  <si>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</si>
  <si>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</si>
  <si>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</si>
  <si>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</si>
  <si>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</si>
  <si>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</si>
  <si>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</si>
  <si>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</si>
  <si>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</si>
  <si>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</si>
  <si>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</si>
  <si>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</si>
  <si>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</si>
  <si>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</si>
  <si>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</si>
  <si>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</si>
  <si>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</si>
  <si>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</si>
  <si>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</si>
  <si>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</si>
  <si>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</si>
  <si>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</si>
  <si>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</si>
  <si>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</si>
  <si>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</si>
  <si>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</si>
  <si>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</si>
  <si>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</si>
  <si>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</si>
  <si>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</si>
  <si>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</si>
  <si>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</si>
  <si>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</si>
  <si>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</si>
  <si>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</si>
  <si>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</si>
  <si>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</si>
  <si>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</si>
  <si>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</si>
  <si>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</si>
  <si>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</si>
  <si>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</si>
  <si>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</si>
  <si>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</si>
  <si>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</si>
  <si>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</si>
  <si>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</si>
  <si>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</si>
  <si>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</si>
  <si>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</si>
  <si>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</si>
  <si>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</si>
  <si>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</si>
  <si>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</si>
  <si>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</si>
  <si>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</si>
  <si>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</si>
  <si>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</si>
  <si>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</si>
  <si>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</si>
  <si>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</si>
  <si>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</si>
  <si>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</si>
  <si>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</si>
  <si>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</si>
  <si>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</si>
  <si>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</si>
  <si>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</si>
  <si>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</si>
  <si>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</si>
  <si>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</si>
  <si>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</si>
  <si>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</si>
  <si>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</si>
  <si>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</si>
  <si>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</si>
  <si>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</si>
  <si>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</si>
  <si>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</si>
  <si>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</si>
  <si>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</si>
  <si>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</si>
  <si>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</si>
  <si>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</si>
  <si>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</si>
  <si>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</si>
  <si>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</si>
  <si>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</si>
  <si>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</si>
  <si>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</si>
  <si>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</si>
  <si>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</si>
  <si>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</si>
  <si>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</si>
  <si>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</si>
  <si>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</si>
  <si>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</si>
  <si>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</si>
  <si>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</si>
  <si>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</si>
  <si>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</si>
  <si>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</si>
  <si>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</si>
  <si>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</si>
  <si>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</si>
  <si>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</si>
  <si>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</si>
  <si>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</si>
  <si>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</si>
  <si>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</si>
  <si>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</si>
  <si>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</si>
  <si>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</si>
  <si>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</si>
  <si>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</si>
  <si>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</si>
  <si>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</si>
  <si>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</si>
  <si>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</si>
  <si>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</si>
  <si>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</si>
  <si>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</si>
  <si>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</si>
  <si>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</si>
  <si>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</si>
  <si>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</si>
  <si>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</si>
  <si>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</si>
  <si>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</si>
  <si>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</si>
  <si>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</si>
  <si>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</si>
  <si>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</si>
  <si>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</si>
  <si>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</si>
  <si>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</si>
  <si>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</si>
  <si>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</si>
  <si>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</si>
  <si>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</si>
  <si>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</si>
  <si>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</si>
  <si>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</si>
  <si>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</si>
  <si>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</si>
  <si>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</si>
  <si>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</si>
  <si>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</si>
  <si>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</si>
  <si>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</si>
  <si>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</si>
  <si>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</si>
  <si>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</si>
  <si>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</si>
  <si>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</si>
  <si>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</si>
  <si>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</si>
  <si>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</si>
  <si>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</si>
  <si>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</si>
  <si>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</si>
  <si>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</si>
  <si>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</si>
  <si>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</si>
  <si>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</si>
  <si>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</si>
  <si>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</si>
  <si>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</si>
  <si>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</si>
  <si>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</si>
  <si>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</si>
  <si>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</si>
  <si>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</si>
  <si>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</si>
  <si>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</si>
  <si>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</si>
  <si>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</si>
  <si>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</si>
  <si>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</si>
  <si>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</si>
  <si>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</si>
  <si>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</si>
  <si>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</si>
  <si>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</si>
  <si>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</si>
  <si>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</si>
  <si>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</si>
  <si>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</si>
  <si>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</si>
  <si>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</si>
  <si>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</si>
  <si>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</si>
  <si>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</si>
  <si>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</si>
  <si>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</si>
  <si>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</si>
  <si>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</si>
  <si>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</si>
  <si>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</si>
  <si>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</si>
  <si>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</si>
  <si>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</si>
  <si>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</si>
  <si>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</si>
  <si>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</si>
  <si>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</si>
  <si>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</si>
  <si>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</si>
  <si>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</si>
  <si>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</si>
  <si>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</si>
  <si>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</si>
  <si>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</si>
  <si>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</si>
  <si>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</si>
  <si>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</si>
  <si>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</si>
  <si>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</si>
  <si>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</si>
  <si>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</si>
  <si>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</si>
  <si>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</si>
  <si>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</si>
  <si>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</si>
  <si>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</si>
  <si>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</si>
  <si>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</si>
  <si>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</si>
  <si>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</si>
  <si>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</si>
  <si>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</si>
  <si>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</si>
  <si>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</si>
  <si>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</si>
  <si>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</si>
  <si>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</si>
  <si>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</si>
  <si>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</si>
  <si>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</si>
  <si>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</si>
  <si>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</si>
  <si>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</si>
  <si>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</si>
  <si>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</si>
  <si>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</si>
  <si>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</si>
  <si>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</si>
  <si>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</si>
  <si>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</si>
  <si>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</si>
  <si>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</si>
  <si>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</si>
  <si>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</si>
  <si>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</si>
  <si>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</si>
  <si>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</si>
  <si>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</si>
  <si>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</si>
  <si>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</si>
  <si>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</si>
  <si>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</si>
  <si>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</si>
  <si>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</si>
  <si>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</si>
  <si>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</si>
  <si>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</si>
  <si>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</si>
  <si>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</si>
  <si>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</si>
  <si>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</si>
  <si>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</si>
  <si>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</si>
  <si>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</si>
  <si>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</si>
  <si>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</si>
  <si>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</si>
  <si>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</si>
  <si>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</si>
  <si>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</si>
  <si>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</si>
  <si>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</si>
  <si>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</si>
  <si>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</si>
  <si>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</si>
  <si>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</si>
  <si>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</si>
  <si>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</si>
  <si>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</si>
  <si>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</si>
  <si>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</si>
  <si>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</si>
  <si>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</si>
  <si>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</si>
  <si>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</si>
  <si>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</si>
  <si>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</si>
  <si>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</si>
  <si>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</si>
  <si>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</si>
  <si>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</si>
  <si>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</si>
  <si>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</si>
  <si>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</si>
  <si>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</si>
  <si>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</si>
  <si>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</si>
  <si>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</si>
  <si>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</si>
  <si>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</si>
  <si>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</si>
  <si>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</si>
  <si>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</si>
  <si>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</si>
  <si>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</si>
  <si>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</si>
  <si>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</si>
  <si>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</si>
  <si>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</si>
  <si>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</si>
  <si>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</si>
  <si>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</si>
  <si>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</si>
  <si>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</si>
  <si>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</si>
  <si>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</si>
  <si>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</si>
  <si>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</si>
  <si>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</si>
  <si>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</si>
  <si>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</si>
  <si>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</si>
  <si>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</si>
  <si>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</si>
  <si>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</si>
  <si>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</si>
  <si>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</si>
  <si>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</si>
  <si>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</si>
  <si>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</si>
  <si>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</si>
  <si>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</si>
  <si>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</si>
  <si>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</si>
  <si>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</si>
  <si>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</si>
  <si>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</si>
  <si>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</si>
  <si>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</si>
  <si>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</si>
  <si>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</si>
  <si>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</si>
  <si>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</si>
  <si>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</si>
  <si>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</si>
  <si>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</si>
  <si>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</si>
  <si>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</si>
  <si>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</si>
  <si>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</si>
  <si>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</si>
  <si>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</si>
  <si>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</si>
  <si>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</si>
  <si>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</si>
  <si>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</si>
  <si>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</si>
  <si>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</si>
  <si>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</si>
  <si>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</si>
  <si>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</si>
  <si>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</si>
  <si>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</si>
  <si>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</si>
  <si>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</si>
  <si>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</si>
  <si>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</si>
  <si>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</si>
  <si>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</si>
  <si>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</si>
  <si>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</si>
  <si>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</si>
  <si>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</si>
  <si>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</si>
  <si>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</si>
  <si>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</si>
  <si>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</si>
  <si>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</si>
  <si>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</si>
  <si>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</si>
  <si>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</si>
  <si>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</si>
  <si>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</si>
  <si>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</si>
  <si>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</si>
  <si>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</si>
  <si>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</si>
  <si>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</si>
  <si>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</si>
  <si>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</si>
  <si>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</si>
  <si>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</si>
  <si>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</si>
  <si>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</si>
  <si>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</si>
  <si>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</si>
  <si>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</si>
  <si>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</si>
  <si>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</si>
  <si>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</si>
  <si>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</si>
  <si>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</si>
  <si>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</si>
  <si>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</si>
  <si>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</si>
  <si>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</si>
  <si>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</si>
  <si>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</si>
  <si>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</si>
  <si>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</si>
  <si>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</si>
  <si>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</si>
  <si>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</si>
  <si>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</si>
  <si>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</si>
  <si>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</si>
  <si>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</si>
  <si>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</si>
  <si>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</si>
  <si>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</si>
  <si>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</si>
  <si>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</si>
  <si>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</si>
  <si>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</si>
  <si>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</si>
  <si>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</si>
  <si>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</si>
  <si>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</si>
  <si>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</si>
  <si>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</si>
  <si>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</si>
  <si>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</si>
  <si>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</si>
  <si>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</si>
  <si>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</si>
  <si>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</si>
  <si>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</si>
  <si>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</si>
  <si>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</si>
  <si>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</si>
  <si>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</si>
  <si>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</si>
  <si>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</si>
  <si>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</si>
  <si>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</si>
  <si>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</si>
  <si>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</si>
  <si>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</si>
  <si>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</si>
  <si>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</si>
  <si>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</si>
  <si>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</si>
  <si>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</si>
  <si>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</si>
  <si>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</si>
  <si>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</si>
  <si>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</si>
  <si>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</si>
  <si>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</si>
  <si>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</si>
  <si>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</si>
  <si>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</si>
  <si>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</si>
  <si>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</si>
  <si>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</si>
  <si>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</si>
  <si>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</si>
  <si>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</si>
  <si>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</si>
  <si>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</si>
  <si>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</si>
  <si>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</si>
  <si>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</si>
  <si>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</si>
  <si>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</si>
  <si>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</si>
  <si>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</si>
  <si>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</si>
  <si>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</si>
  <si>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</si>
  <si>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</si>
  <si>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</si>
  <si>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</si>
  <si>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</si>
  <si>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</si>
  <si>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</si>
  <si>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</si>
  <si>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</si>
  <si>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</si>
  <si>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</si>
  <si>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</si>
  <si>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</si>
  <si>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</si>
  <si>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</si>
  <si>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</si>
  <si>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</si>
  <si>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</si>
  <si>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</si>
  <si>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</si>
  <si>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</si>
  <si>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</si>
  <si>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</si>
  <si>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</si>
  <si>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</si>
  <si>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</si>
  <si>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</si>
  <si>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</si>
  <si>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</si>
  <si>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</si>
  <si>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</si>
  <si>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</si>
  <si>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</si>
  <si>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</si>
  <si>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</si>
  <si>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</si>
  <si>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</si>
  <si>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</si>
  <si>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</si>
  <si>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</si>
  <si>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</si>
  <si>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</si>
  <si>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</si>
  <si>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</si>
  <si>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</si>
  <si>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</si>
  <si>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</si>
  <si>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</si>
  <si>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</si>
  <si>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</si>
  <si>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</si>
  <si>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</si>
  <si>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</si>
  <si>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</si>
  <si>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</si>
  <si>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</si>
  <si>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</si>
  <si>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</si>
  <si>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</si>
  <si>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</si>
  <si>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</si>
  <si>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</si>
  <si>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</si>
  <si>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</si>
  <si>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</si>
  <si>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</si>
  <si>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</si>
  <si>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</si>
  <si>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</si>
  <si>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</si>
  <si>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</si>
  <si>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</si>
  <si>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</si>
  <si>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</si>
  <si>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</si>
  <si>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</si>
  <si>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</si>
  <si>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</si>
  <si>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</si>
  <si>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</si>
  <si>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</si>
  <si>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</si>
  <si>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</si>
  <si>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</si>
  <si>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</si>
  <si>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</si>
  <si>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</si>
  <si>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</si>
  <si>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</si>
  <si>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</si>
  <si>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</si>
  <si>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</si>
  <si>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</si>
  <si>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</si>
  <si>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</si>
  <si>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</si>
  <si>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</si>
  <si>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</si>
  <si>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</si>
  <si>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</si>
  <si>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</si>
  <si>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</si>
  <si>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</si>
  <si>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</si>
  <si>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</si>
  <si>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</si>
  <si>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</si>
  <si>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</si>
  <si>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</si>
  <si>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</si>
  <si>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</si>
  <si>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</si>
  <si>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</si>
  <si>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</si>
  <si>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</si>
  <si>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</si>
  <si>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</si>
  <si>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</si>
  <si>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</si>
  <si>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</si>
  <si>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</si>
  <si>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</si>
  <si>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</si>
  <si>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</si>
  <si>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</si>
  <si>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</si>
  <si>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</si>
  <si>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</si>
  <si>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</si>
  <si>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</si>
  <si>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</si>
  <si>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</si>
  <si>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</si>
  <si>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</si>
  <si>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</si>
  <si>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</si>
  <si>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</si>
  <si>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</si>
  <si>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</si>
  <si>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</si>
  <si>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</si>
  <si>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</si>
  <si>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</si>
  <si>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</si>
  <si>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</si>
  <si>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</si>
  <si>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</si>
  <si>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</si>
  <si>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</si>
  <si>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</si>
  <si>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</si>
  <si>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</si>
  <si>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</si>
  <si>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</si>
  <si>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</si>
  <si>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</si>
  <si>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</si>
  <si>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</si>
  <si>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</si>
  <si>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</si>
  <si>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</si>
  <si>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</si>
  <si>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</si>
  <si>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</si>
  <si>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</si>
  <si>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</si>
  <si>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</si>
  <si>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</si>
  <si>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</si>
  <si>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</si>
  <si>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</si>
  <si>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</si>
  <si>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</si>
  <si>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</si>
  <si>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</si>
  <si>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</si>
  <si>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</si>
  <si>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</si>
  <si>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</si>
  <si>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</si>
  <si>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</si>
  <si>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</si>
  <si>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</si>
  <si>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</si>
  <si>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</si>
  <si>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</si>
  <si>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</si>
  <si>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</si>
  <si>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</si>
  <si>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</si>
  <si>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</si>
  <si>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</si>
  <si>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</si>
  <si>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</si>
  <si>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</si>
  <si>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</si>
  <si>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</si>
  <si>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</si>
  <si>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</si>
  <si>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</si>
  <si>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</si>
  <si>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</si>
  <si>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</si>
  <si>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</si>
  <si>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</si>
  <si>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</si>
  <si>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</si>
  <si>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</si>
  <si>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</si>
  <si>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</si>
  <si>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</si>
  <si>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</si>
  <si>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</si>
  <si>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</si>
  <si>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</si>
  <si>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</si>
  <si>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</si>
  <si>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</si>
  <si>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</si>
  <si>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</si>
  <si>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</si>
  <si>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</si>
  <si>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</si>
  <si>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</si>
  <si>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</si>
  <si>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</si>
  <si>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</si>
  <si>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</si>
  <si>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</si>
  <si>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</si>
  <si>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</si>
  <si>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</si>
  <si>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</si>
  <si>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</si>
  <si>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</si>
  <si>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</si>
  <si>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</si>
  <si>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</si>
  <si>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</si>
  <si>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</si>
  <si>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</si>
  <si>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</si>
  <si>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</si>
  <si>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</si>
  <si>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</si>
  <si>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</si>
  <si>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</si>
  <si>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</si>
  <si>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</si>
  <si>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</si>
  <si>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</si>
  <si>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</si>
  <si>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</si>
  <si>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</si>
  <si>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</si>
  <si>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</si>
  <si>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</si>
  <si>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</si>
  <si>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</si>
  <si>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</si>
  <si>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</si>
  <si>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</si>
  <si>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</si>
  <si>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</si>
  <si>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</si>
  <si>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</si>
  <si>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</si>
  <si>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</si>
  <si>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</si>
  <si>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</si>
  <si>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</si>
  <si>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</si>
  <si>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</si>
  <si>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</si>
  <si>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</si>
  <si>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</si>
  <si>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</si>
  <si>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</si>
  <si>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</si>
  <si>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</si>
  <si>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</si>
  <si>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</si>
  <si>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</si>
  <si>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</si>
  <si>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</si>
  <si>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</si>
  <si>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</si>
  <si>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</si>
  <si>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</si>
  <si>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</si>
  <si>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</si>
  <si>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</si>
  <si>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</si>
  <si>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</si>
  <si>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</si>
  <si>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</si>
  <si>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</si>
  <si>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</si>
  <si>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</si>
  <si>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</si>
  <si>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</si>
  <si>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</si>
  <si>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</si>
  <si>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</si>
  <si>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</si>
  <si>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</si>
  <si>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</si>
  <si>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</si>
  <si>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</si>
  <si>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</si>
  <si>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</si>
  <si>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</si>
  <si>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</si>
  <si>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</si>
  <si>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</si>
  <si>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</si>
  <si>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</si>
  <si>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</si>
  <si>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</si>
  <si>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</si>
  <si>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</si>
  <si>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</si>
  <si>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</si>
  <si>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</si>
  <si>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</si>
  <si>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</si>
  <si>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</si>
  <si>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</si>
  <si>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</si>
  <si>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</si>
  <si>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</si>
  <si>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</si>
  <si>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</si>
  <si>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</si>
  <si>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</si>
  <si>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</si>
  <si>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</si>
  <si>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</si>
  <si>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</si>
  <si>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</si>
  <si>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</si>
  <si>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</si>
  <si>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</si>
  <si>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</si>
  <si>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</si>
  <si>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</si>
  <si>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</si>
  <si>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</si>
  <si>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</si>
  <si>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</si>
  <si>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</si>
  <si>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</si>
  <si>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</si>
  <si>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</si>
  <si>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</si>
  <si>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</si>
  <si>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</si>
  <si>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</si>
  <si>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</si>
  <si>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</si>
  <si>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</si>
  <si>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</si>
  <si>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</si>
  <si>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</si>
  <si>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</si>
  <si>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</si>
  <si>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</si>
  <si>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</si>
  <si>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</si>
  <si>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</si>
  <si>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</si>
  <si>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</si>
  <si>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</si>
  <si>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</si>
  <si>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</si>
  <si>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</si>
  <si>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</si>
  <si>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</si>
  <si>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</si>
  <si>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</si>
  <si>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</si>
  <si>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</si>
  <si>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</si>
  <si>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</si>
  <si>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</si>
  <si>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</si>
  <si>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</si>
  <si>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</si>
  <si>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</si>
  <si>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</si>
  <si>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</si>
  <si>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</si>
  <si>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</si>
  <si>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</si>
  <si>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</si>
  <si>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</si>
  <si>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</si>
  <si>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</si>
  <si>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</si>
  <si>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</si>
  <si>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</si>
  <si>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</si>
  <si>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</si>
  <si>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</si>
  <si>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</si>
  <si>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</si>
  <si>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</si>
  <si>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</si>
  <si>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</si>
  <si>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</si>
  <si>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</si>
  <si>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</si>
  <si>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</si>
  <si>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</si>
  <si>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</si>
  <si>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</si>
  <si>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</si>
  <si>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</si>
  <si>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</si>
  <si>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</si>
  <si>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</si>
  <si>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</si>
  <si>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</si>
  <si>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</si>
  <si>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</si>
  <si>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</si>
  <si>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</si>
  <si>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</si>
  <si>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</si>
  <si>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</si>
  <si>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</si>
  <si>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</si>
  <si>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</si>
  <si>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</si>
  <si>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</si>
  <si>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</si>
  <si>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</si>
  <si>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</si>
  <si>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</si>
  <si>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</si>
  <si>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</si>
  <si>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</si>
  <si>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</si>
  <si>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</si>
  <si>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</si>
  <si>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</si>
  <si>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</si>
  <si>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</si>
  <si>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</si>
  <si>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</si>
  <si>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</si>
  <si>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</si>
  <si>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</si>
  <si>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</si>
  <si>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</si>
  <si>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</si>
  <si>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</si>
  <si>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</si>
  <si>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</si>
  <si>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</si>
  <si>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</si>
  <si>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</si>
  <si>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</si>
  <si>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</si>
  <si>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</si>
  <si>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</si>
  <si>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</si>
  <si>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</si>
  <si>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</si>
  <si>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</si>
  <si>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</si>
  <si>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</si>
  <si>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</si>
  <si>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</si>
  <si>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</si>
  <si>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</si>
  <si>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</si>
  <si>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</si>
  <si>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</si>
  <si>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</si>
  <si>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</si>
  <si>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</si>
  <si>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</si>
  <si>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</si>
  <si>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</si>
  <si>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</si>
  <si>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</si>
  <si>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</si>
  <si>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</si>
  <si>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</si>
  <si>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</si>
  <si>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</si>
  <si>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</si>
  <si>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</si>
  <si>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</si>
  <si>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</si>
  <si>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</si>
  <si>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</si>
  <si>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</si>
  <si>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</si>
  <si>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</si>
  <si>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</si>
  <si>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</si>
  <si>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</si>
  <si>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</si>
  <si>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</si>
  <si>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</si>
  <si>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</si>
  <si>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</si>
  <si>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</si>
  <si>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</si>
  <si>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</si>
  <si>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</si>
  <si>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</si>
  <si>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</si>
  <si>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</si>
  <si>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</si>
  <si>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</si>
  <si>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</si>
  <si>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</si>
  <si>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</si>
  <si>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</si>
  <si>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</si>
  <si>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</si>
  <si>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</si>
  <si>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</si>
  <si>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</si>
  <si>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</si>
  <si>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</si>
  <si>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</si>
  <si>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</si>
  <si>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</si>
  <si>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</si>
  <si>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</si>
  <si>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</si>
  <si>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</si>
  <si>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</si>
  <si>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</si>
  <si>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</si>
  <si>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</si>
  <si>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</si>
  <si>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</si>
  <si>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</si>
  <si>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</si>
  <si>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</si>
  <si>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</si>
  <si>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</si>
  <si>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</si>
  <si>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</si>
  <si>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</si>
  <si>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</si>
  <si>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</si>
  <si>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</si>
  <si>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</si>
  <si>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</si>
  <si>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</si>
  <si>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</si>
  <si>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</si>
  <si>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</si>
  <si>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</si>
  <si>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</si>
  <si>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</si>
  <si>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</si>
  <si>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</si>
  <si>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</si>
  <si>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</si>
  <si>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</si>
  <si>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</si>
  <si>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</si>
  <si>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</si>
  <si>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</si>
  <si>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</si>
  <si>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</si>
  <si>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</si>
  <si>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</si>
  <si>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</si>
  <si>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</si>
  <si>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</si>
  <si>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</si>
  <si>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</si>
  <si>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</si>
  <si>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</si>
  <si>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</si>
  <si>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</si>
  <si>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</si>
  <si>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</si>
  <si>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</si>
  <si>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</si>
  <si>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</si>
  <si>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</si>
  <si>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</si>
  <si>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</si>
  <si>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</si>
  <si>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</si>
  <si>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</si>
  <si>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</si>
  <si>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</si>
  <si>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</si>
  <si>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</si>
  <si>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</si>
  <si>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</si>
  <si>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</si>
  <si>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</si>
  <si>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</si>
  <si>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</si>
  <si>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</si>
  <si>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</si>
  <si>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</si>
  <si>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</si>
  <si>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</si>
  <si>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</si>
  <si>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</si>
  <si>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</si>
  <si>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</si>
  <si>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</si>
  <si>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</si>
  <si>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</si>
  <si>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</si>
  <si>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</si>
  <si>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</si>
  <si>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</si>
  <si>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</si>
  <si>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</si>
  <si>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</si>
  <si>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</si>
  <si>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</si>
  <si>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</si>
  <si>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</si>
  <si>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</si>
  <si>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</si>
  <si>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</si>
  <si>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</si>
  <si>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</si>
  <si>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</si>
  <si>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</si>
  <si>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</si>
  <si>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</si>
  <si>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</si>
  <si>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</si>
  <si>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</si>
  <si>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</si>
  <si>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</si>
  <si>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</si>
  <si>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</si>
  <si>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</si>
  <si>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</si>
  <si>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</si>
  <si>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</si>
  <si>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</si>
  <si>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</si>
  <si>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</si>
  <si>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</si>
  <si>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</si>
  <si>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</si>
  <si>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</si>
  <si>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</si>
  <si>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</si>
  <si>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</si>
  <si>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</si>
  <si>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</si>
  <si>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</si>
  <si>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</si>
  <si>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</si>
  <si>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</si>
  <si>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</si>
  <si>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</si>
  <si>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</si>
  <si>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</si>
  <si>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</si>
  <si>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</si>
  <si>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</si>
  <si>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</si>
  <si>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</si>
  <si>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</si>
  <si>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</si>
  <si>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</si>
  <si>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</si>
  <si>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</si>
  <si>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</si>
  <si>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</si>
  <si>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</si>
  <si>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</si>
  <si>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</si>
  <si>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</si>
  <si>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</si>
  <si>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</si>
  <si>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</si>
  <si>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</si>
  <si>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</si>
  <si>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</si>
  <si>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</si>
  <si>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</si>
  <si>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</si>
  <si>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</si>
  <si>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</si>
  <si>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</si>
  <si>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</si>
  <si>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</si>
  <si>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</si>
  <si>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</si>
  <si>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</si>
  <si>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</si>
  <si>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</si>
  <si>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</si>
  <si>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</si>
  <si>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</si>
  <si>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</si>
  <si>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</si>
  <si>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</si>
  <si>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</si>
  <si>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</si>
  <si>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</si>
  <si>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</si>
  <si>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</si>
  <si>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</si>
  <si>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</si>
  <si>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</si>
  <si>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</si>
  <si>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</si>
  <si>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</si>
  <si>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</si>
  <si>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</si>
  <si>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</si>
  <si>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</si>
  <si>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</si>
  <si>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</si>
  <si>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</si>
  <si>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</si>
  <si>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</si>
  <si>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</si>
  <si>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</si>
  <si>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</si>
  <si>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</si>
  <si>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</si>
  <si>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</si>
  <si>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</si>
  <si>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</si>
  <si>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</si>
  <si>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</si>
  <si>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</si>
  <si>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</si>
  <si>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</si>
  <si>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</si>
  <si>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</si>
  <si>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</si>
  <si>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</si>
  <si>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</si>
  <si>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</si>
  <si>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</si>
  <si>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</si>
  <si>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</si>
  <si>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</si>
  <si>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</si>
  <si>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</si>
  <si>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</si>
  <si>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</si>
  <si>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</si>
  <si>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</si>
  <si>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</si>
  <si>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</si>
  <si>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</si>
  <si>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</si>
  <si>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</si>
  <si>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</si>
  <si>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</si>
  <si>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</si>
  <si>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</si>
  <si>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</si>
  <si>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</si>
  <si>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</si>
  <si>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</si>
  <si>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</si>
  <si>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</si>
  <si>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</si>
  <si>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</si>
  <si>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</si>
  <si>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</si>
  <si>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</si>
  <si>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</si>
  <si>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</si>
  <si>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</si>
  <si>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</si>
  <si>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</si>
  <si>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</si>
  <si>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</si>
  <si>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</si>
  <si>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</si>
  <si>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</si>
  <si>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</si>
  <si>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</si>
  <si>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</si>
  <si>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</si>
  <si>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</si>
  <si>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</si>
  <si>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</si>
  <si>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</si>
  <si>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</si>
  <si>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</si>
  <si>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</si>
  <si>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</si>
  <si>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</si>
  <si>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</si>
  <si>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</si>
  <si>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</si>
  <si>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</si>
  <si>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</si>
  <si>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</si>
  <si>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</si>
  <si>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</si>
  <si>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</si>
  <si>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</si>
  <si>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</si>
  <si>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</si>
  <si>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</si>
  <si>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</si>
  <si>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</si>
  <si>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</si>
  <si>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</si>
  <si>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</si>
  <si>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</si>
  <si>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</si>
  <si>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</si>
  <si>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</si>
  <si>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</si>
  <si>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</si>
  <si>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</si>
  <si>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</si>
  <si>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</si>
  <si>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</si>
  <si>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</si>
  <si>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</si>
  <si>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</si>
  <si>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</si>
  <si>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</si>
  <si>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</si>
  <si>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</si>
  <si>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</si>
  <si>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</si>
  <si>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</si>
  <si>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</si>
  <si>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</si>
  <si>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</si>
  <si>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</si>
  <si>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</si>
  <si>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</si>
  <si>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</si>
  <si>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</si>
  <si>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</si>
  <si>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</si>
  <si>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</si>
  <si>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</si>
  <si>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</si>
  <si>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</si>
  <si>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</si>
  <si>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</si>
  <si>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</si>
  <si>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</si>
  <si>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</si>
  <si>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</si>
  <si>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</si>
  <si>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</si>
  <si>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</si>
  <si>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</si>
  <si>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</si>
  <si>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</si>
  <si>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</si>
  <si>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</si>
  <si>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</si>
  <si>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</si>
  <si>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</si>
  <si>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</si>
  <si>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</si>
  <si>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</si>
  <si>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</si>
  <si>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</si>
  <si>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</si>
  <si>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</si>
  <si>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</si>
  <si>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</si>
  <si>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</si>
  <si>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</si>
  <si>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</si>
  <si>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</si>
  <si>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</si>
  <si>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</si>
  <si>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</si>
  <si>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</si>
  <si>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</si>
  <si>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</si>
  <si>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</si>
  <si>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</si>
  <si>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</si>
  <si>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</si>
  <si>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</si>
  <si>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</si>
  <si>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</si>
  <si>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</si>
  <si>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</si>
  <si>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</si>
  <si>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</si>
  <si>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</si>
  <si>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</si>
  <si>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</si>
  <si>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</si>
  <si>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</si>
  <si>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</si>
  <si>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</si>
  <si>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</si>
  <si>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</si>
  <si>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</si>
  <si>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</si>
  <si>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</si>
  <si>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</si>
  <si>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</si>
  <si>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</si>
  <si>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</si>
  <si>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</si>
  <si>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</si>
  <si>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</si>
  <si>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</si>
  <si>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</si>
  <si>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</si>
  <si>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</si>
  <si>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</si>
  <si>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</si>
  <si>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</si>
  <si>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</si>
  <si>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</si>
  <si>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</si>
  <si>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</si>
  <si>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</si>
  <si>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</si>
  <si>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</si>
  <si>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</si>
  <si>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</si>
  <si>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</si>
  <si>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</si>
  <si>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</si>
  <si>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</si>
  <si>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</si>
  <si>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</si>
  <si>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</si>
  <si>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</si>
  <si>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</si>
  <si>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</si>
  <si>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</si>
  <si>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</si>
  <si>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</si>
  <si>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</si>
  <si>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</si>
  <si>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</si>
  <si>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</si>
  <si>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</si>
  <si>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</si>
  <si>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</si>
  <si>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</si>
  <si>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</si>
  <si>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</si>
  <si>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</si>
  <si>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</si>
  <si>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</si>
  <si>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</si>
  <si>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</si>
  <si>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</si>
  <si>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</si>
  <si>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</si>
  <si>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</si>
  <si>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</si>
  <si>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</si>
  <si>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</si>
  <si>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</si>
  <si>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</si>
  <si>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</si>
  <si>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</si>
  <si>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</si>
  <si>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</si>
  <si>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</si>
  <si>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</si>
  <si>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</si>
  <si>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</si>
  <si>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</si>
  <si>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</si>
  <si>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</si>
  <si>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</si>
  <si>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</si>
  <si>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</si>
  <si>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</si>
  <si>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</si>
  <si>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</si>
  <si>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</si>
  <si>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</si>
  <si>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</si>
  <si>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</si>
  <si>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</si>
  <si>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</si>
  <si>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</si>
  <si>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</si>
  <si>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</si>
  <si>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</si>
  <si>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</si>
  <si>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</si>
  <si>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</si>
  <si>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</si>
  <si>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</si>
  <si>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</si>
  <si>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</si>
  <si>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</si>
  <si>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</si>
  <si>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</si>
  <si>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</si>
  <si>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</si>
  <si>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</si>
  <si>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</si>
  <si>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</si>
  <si>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</si>
  <si>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</si>
  <si>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</si>
  <si>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</si>
  <si>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</si>
  <si>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</si>
  <si>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</si>
  <si>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</si>
  <si>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</si>
  <si>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</si>
  <si>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</si>
  <si>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</si>
  <si>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</si>
  <si>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</si>
  <si>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</si>
  <si>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</si>
  <si>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</si>
  <si>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</si>
  <si>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</si>
  <si>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</si>
  <si>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</si>
  <si>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</si>
  <si>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</si>
  <si>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</si>
  <si>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</si>
  <si>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</si>
  <si>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</si>
  <si>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</si>
  <si>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</si>
  <si>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</si>
  <si>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</si>
  <si>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</si>
  <si>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</si>
  <si>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</si>
  <si>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</si>
  <si>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</si>
  <si>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</si>
  <si>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</si>
  <si>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</si>
  <si>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</si>
  <si>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</si>
  <si>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</si>
  <si>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</si>
  <si>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</si>
  <si>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</si>
  <si>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</si>
  <si>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</si>
  <si>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</si>
  <si>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</si>
  <si>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</si>
  <si>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</si>
  <si>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</si>
  <si>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</si>
  <si>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</si>
  <si>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</si>
  <si>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</si>
  <si>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</si>
  <si>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</si>
  <si>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</si>
  <si>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</si>
  <si>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</si>
  <si>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</si>
  <si>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</si>
  <si>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</si>
  <si>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</si>
  <si>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</si>
  <si>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</si>
  <si>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</si>
  <si>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</si>
  <si>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</si>
  <si>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</si>
  <si>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</si>
  <si>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</si>
  <si>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</si>
  <si>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</si>
  <si>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</si>
  <si>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</si>
  <si>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</si>
  <si>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</si>
  <si>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</si>
  <si>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</si>
  <si>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</si>
  <si>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</si>
  <si>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</si>
  <si>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</si>
  <si>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</si>
  <si>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</si>
  <si>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</si>
  <si>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</si>
  <si>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</si>
  <si>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</si>
  <si>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</si>
  <si>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</si>
  <si>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</si>
  <si>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</si>
  <si>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</si>
  <si>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</si>
  <si>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</si>
  <si>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</si>
  <si>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</si>
  <si>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</si>
  <si>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</si>
  <si>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</si>
  <si>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</si>
  <si>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</si>
  <si>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</si>
  <si>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</si>
  <si>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</si>
  <si>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</si>
  <si>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</si>
  <si>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</si>
  <si>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</si>
  <si>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</si>
  <si>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</si>
  <si>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</si>
  <si>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</si>
  <si>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</si>
  <si>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</si>
  <si>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</si>
  <si>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</si>
  <si>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</si>
  <si>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</si>
  <si>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</si>
  <si>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</si>
  <si>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</si>
  <si>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</si>
  <si>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</si>
  <si>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</si>
  <si>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</si>
  <si>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</si>
  <si>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</si>
  <si>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</si>
  <si>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</si>
  <si>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</si>
  <si>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</si>
  <si>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</si>
  <si>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</si>
  <si>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</si>
  <si>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</si>
  <si>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</si>
  <si>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</si>
  <si>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</si>
  <si>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</si>
  <si>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</si>
  <si>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</si>
  <si>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</si>
  <si>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</si>
  <si>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</si>
  <si>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</si>
  <si>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</si>
  <si>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</si>
  <si>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</si>
  <si>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</si>
  <si>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</si>
  <si>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</si>
  <si>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</si>
  <si>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</si>
  <si>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</si>
  <si>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</si>
  <si>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</si>
  <si>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</si>
  <si>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</si>
  <si>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</si>
  <si>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</si>
  <si>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</si>
  <si>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</si>
  <si>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</si>
  <si>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</si>
  <si>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</si>
  <si>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</si>
  <si>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</si>
  <si>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</si>
  <si>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</si>
  <si>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</si>
  <si>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</si>
  <si>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</si>
  <si>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</si>
  <si>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</si>
  <si>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</si>
  <si>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</si>
  <si>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</si>
  <si>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</si>
  <si>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</si>
  <si>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</si>
  <si>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</si>
  <si>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</si>
  <si>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</si>
  <si>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</si>
  <si>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</si>
  <si>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</si>
  <si>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</si>
  <si>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</si>
  <si>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</si>
  <si>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</si>
  <si>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</si>
  <si>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</si>
  <si>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</si>
  <si>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</si>
  <si>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</si>
  <si>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</si>
  <si>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</si>
  <si>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</si>
  <si>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</si>
  <si>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</si>
  <si>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</si>
  <si>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</si>
  <si>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</si>
  <si>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</si>
  <si>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</si>
  <si>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</si>
  <si>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</si>
  <si>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</si>
  <si>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</si>
  <si>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</si>
  <si>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</si>
  <si>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</si>
  <si>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</si>
  <si>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</si>
  <si>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</si>
  <si>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</si>
  <si>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</si>
  <si>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</si>
  <si>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</si>
  <si>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</si>
  <si>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</si>
  <si>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</si>
  <si>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</si>
  <si>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</si>
  <si>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</si>
  <si>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</si>
  <si>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</si>
  <si>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</si>
  <si>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</si>
  <si>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</si>
  <si>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</si>
  <si>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</si>
  <si>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</si>
  <si>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</si>
  <si>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</si>
  <si>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</si>
  <si>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</si>
  <si>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</si>
  <si>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</si>
  <si>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</si>
  <si>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</si>
  <si>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</si>
  <si>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</si>
  <si>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</si>
  <si>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</si>
  <si>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</si>
  <si>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</si>
  <si>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</si>
  <si>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</si>
  <si>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</si>
  <si>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</si>
  <si>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</si>
  <si>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</si>
  <si>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</si>
  <si>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</si>
  <si>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</si>
  <si>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</si>
  <si>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</si>
  <si>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</si>
  <si>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</si>
  <si>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</si>
  <si>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</si>
  <si>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</si>
  <si>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</si>
  <si>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</si>
  <si>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</si>
  <si>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</si>
  <si>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</si>
  <si>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</si>
  <si>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</si>
  <si>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</si>
  <si>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</si>
  <si>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</si>
  <si>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</si>
  <si>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</si>
  <si>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</si>
  <si>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</si>
  <si>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</si>
  <si>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</si>
  <si>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</si>
  <si>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</si>
  <si>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</si>
  <si>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</si>
  <si>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</si>
  <si>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</si>
  <si>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</si>
  <si>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</si>
  <si>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</si>
  <si>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</si>
  <si>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</si>
  <si>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</si>
  <si>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</si>
  <si>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</si>
  <si>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</si>
  <si>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</si>
  <si>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</si>
  <si>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</si>
  <si>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</si>
  <si>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</si>
  <si>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</si>
  <si>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</si>
  <si>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</si>
  <si>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</si>
  <si>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</si>
  <si>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</si>
  <si>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</si>
  <si>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</si>
  <si>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</si>
  <si>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</si>
  <si>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</si>
  <si>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</si>
  <si>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</si>
  <si>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</si>
  <si>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</si>
  <si>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</si>
  <si>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</si>
  <si>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</si>
  <si>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</si>
  <si>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</si>
  <si>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</si>
  <si>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</si>
  <si>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</si>
  <si>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</si>
  <si>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</si>
  <si>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</si>
  <si>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</si>
  <si>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</si>
  <si>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</si>
  <si>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</si>
  <si>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</si>
  <si>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</si>
  <si>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</si>
  <si>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</si>
  <si>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</si>
  <si>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</si>
  <si>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</si>
  <si>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</si>
  <si>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</si>
  <si>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</si>
  <si>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</si>
  <si>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</si>
  <si>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</si>
  <si>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</si>
  <si>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</si>
  <si>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</si>
  <si>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</si>
  <si>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</si>
  <si>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</si>
  <si>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</si>
  <si>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</si>
  <si>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</si>
  <si>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</si>
  <si>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</si>
  <si>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</si>
  <si>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</si>
  <si>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</si>
  <si>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</si>
  <si>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</si>
  <si>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</si>
  <si>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</si>
  <si>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</si>
  <si>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</si>
  <si>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</si>
  <si>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</si>
  <si>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</si>
  <si>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</si>
  <si>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</si>
  <si>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</si>
  <si>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</si>
  <si>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</si>
  <si>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</si>
  <si>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</si>
  <si>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</si>
  <si>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</si>
  <si>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</si>
  <si>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</si>
  <si>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</si>
  <si>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</si>
  <si>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</si>
  <si>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</si>
  <si>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</si>
  <si>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</si>
  <si>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</si>
  <si>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</si>
  <si>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</si>
  <si>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</si>
  <si>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</si>
  <si>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</si>
  <si>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</si>
  <si>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</si>
  <si>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</si>
  <si>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</si>
  <si>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</si>
  <si>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</si>
  <si>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</si>
  <si>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</si>
  <si>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</si>
  <si>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</si>
  <si>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</si>
  <si>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</si>
  <si>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</si>
  <si>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</si>
  <si>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</si>
  <si>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</si>
  <si>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</si>
  <si>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</si>
  <si>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</si>
  <si>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</si>
  <si>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</si>
  <si>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</si>
  <si>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</si>
  <si>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</si>
  <si>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</si>
  <si>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</si>
  <si>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</si>
  <si>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</si>
  <si>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</si>
  <si>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</si>
  <si>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</si>
  <si>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</si>
  <si>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</si>
  <si>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</si>
  <si>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</si>
  <si>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</si>
  <si>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</si>
  <si>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</si>
  <si>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</si>
  <si>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</si>
  <si>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</si>
  <si>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</si>
  <si>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</si>
  <si>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</si>
  <si>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</si>
  <si>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</si>
  <si>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</si>
  <si>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</si>
  <si>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</si>
  <si>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</si>
  <si>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</si>
  <si>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</si>
  <si>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</si>
  <si>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</si>
  <si>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</si>
  <si>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</si>
  <si>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</si>
  <si>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</si>
  <si>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</si>
  <si>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</si>
  <si>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</si>
  <si>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</si>
  <si>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</si>
  <si>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</si>
  <si>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</si>
  <si>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</si>
  <si>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</si>
  <si>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</si>
  <si>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</si>
  <si>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</si>
  <si>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</si>
  <si>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</si>
  <si>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</si>
  <si>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</si>
  <si>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</si>
  <si>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</si>
  <si>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</si>
  <si>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</si>
  <si>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</si>
  <si>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</si>
  <si>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</si>
  <si>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</si>
  <si>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</si>
  <si>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</si>
  <si>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</si>
  <si>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</si>
  <si>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</si>
  <si>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</si>
  <si>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</si>
  <si>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</si>
  <si>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</si>
  <si>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</si>
  <si>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</si>
  <si>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</si>
  <si>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</si>
  <si>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</si>
  <si>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</si>
  <si>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</si>
  <si>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</si>
  <si>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</si>
  <si>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</si>
  <si>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</si>
  <si>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</si>
  <si>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</si>
  <si>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</si>
  <si>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</si>
  <si>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</si>
  <si>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</si>
  <si>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</si>
  <si>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</si>
  <si>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</si>
  <si>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</si>
  <si>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</si>
  <si>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</si>
  <si>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</si>
  <si>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</si>
  <si>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</si>
  <si>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</si>
  <si>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</si>
  <si>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</si>
  <si>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</si>
  <si>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</si>
  <si>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</si>
  <si>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</si>
  <si>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</si>
  <si>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</si>
  <si>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</si>
  <si>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</si>
  <si>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</si>
  <si>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</si>
  <si>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</si>
  <si>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</si>
  <si>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</si>
  <si>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</si>
  <si>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</si>
  <si>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</si>
  <si>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</si>
  <si>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</si>
  <si>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</si>
  <si>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</si>
  <si>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</si>
  <si>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</si>
  <si>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</si>
  <si>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</si>
  <si>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</si>
  <si>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</si>
  <si>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</si>
  <si>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</si>
  <si>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</si>
  <si>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</si>
  <si>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</si>
  <si>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</si>
  <si>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</si>
  <si>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</si>
  <si>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</si>
  <si>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</si>
  <si>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</si>
  <si>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</si>
  <si>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</si>
  <si>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</si>
  <si>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</si>
  <si>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</si>
  <si>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</si>
  <si>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</si>
  <si>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</si>
  <si>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</si>
  <si>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</si>
  <si>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</si>
  <si>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</si>
  <si>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</si>
  <si>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</si>
  <si>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</si>
  <si>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</si>
  <si>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</si>
  <si>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</si>
  <si>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</si>
  <si>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</si>
  <si>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</si>
  <si>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</si>
  <si>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</si>
  <si>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</si>
  <si>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</si>
  <si>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</si>
  <si>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</si>
  <si>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</si>
  <si>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</si>
  <si>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</si>
  <si>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</si>
  <si>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</si>
  <si>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</si>
  <si>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</si>
  <si>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</si>
  <si>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</si>
  <si>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</si>
  <si>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</si>
  <si>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</si>
  <si>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</si>
  <si>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</si>
  <si>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</si>
  <si>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</si>
  <si>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</si>
  <si>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</si>
  <si>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</si>
  <si>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</si>
  <si>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</si>
  <si>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</si>
  <si>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</si>
  <si>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</si>
  <si>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</si>
  <si>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</si>
  <si>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</si>
  <si>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</si>
  <si>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</si>
  <si>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</si>
  <si>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</si>
  <si>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</si>
  <si>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</si>
  <si>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</si>
  <si>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</si>
  <si>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</si>
  <si>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</si>
  <si>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</si>
  <si>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</si>
  <si>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</si>
  <si>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</si>
  <si>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</si>
  <si>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</si>
  <si>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</si>
  <si>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</si>
  <si>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</si>
  <si>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</si>
  <si>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</si>
  <si>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</si>
  <si>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</si>
  <si>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</si>
  <si>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</si>
  <si>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</si>
  <si>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</si>
  <si>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</si>
  <si>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</si>
  <si>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</si>
  <si>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</si>
  <si>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</si>
  <si>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</si>
  <si>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</si>
  <si>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</si>
  <si>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</si>
  <si>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</si>
  <si>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</si>
  <si>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</si>
  <si>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</si>
  <si>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</si>
  <si>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</si>
  <si>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</si>
  <si>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</si>
  <si>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</si>
  <si>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</si>
  <si>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</si>
  <si>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</si>
  <si>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</si>
  <si>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</si>
  <si>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</si>
  <si>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</si>
  <si>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</si>
  <si>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</si>
  <si>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</si>
  <si>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</si>
  <si>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</si>
  <si>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</si>
  <si>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</si>
  <si>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</si>
  <si>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</si>
  <si>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</si>
  <si>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</si>
  <si>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</si>
  <si>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</si>
  <si>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</si>
  <si>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</si>
  <si>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</si>
  <si>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</si>
  <si>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</si>
  <si>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</si>
  <si>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</si>
  <si>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</si>
  <si>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</si>
  <si>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</si>
  <si>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</si>
  <si>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</si>
  <si>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</si>
  <si>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</si>
  <si>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</si>
  <si>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</si>
  <si>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</si>
  <si>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</si>
  <si>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</si>
  <si>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</si>
  <si>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</si>
  <si>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</si>
  <si>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</si>
  <si>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</si>
  <si>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</si>
  <si>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</si>
  <si>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</si>
  <si>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</si>
  <si>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</si>
  <si>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</si>
  <si>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</si>
  <si>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</si>
  <si>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</si>
  <si>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</si>
  <si>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</si>
  <si>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</si>
  <si>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</si>
  <si>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</si>
  <si>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</si>
  <si>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</si>
  <si>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</si>
  <si>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</si>
  <si>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</si>
  <si>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</si>
  <si>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</si>
  <si>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</si>
  <si>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</si>
  <si>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</si>
  <si>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</si>
  <si>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</si>
  <si>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</si>
  <si>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</si>
  <si>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</si>
  <si>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</si>
  <si>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</si>
  <si>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</si>
  <si>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</si>
  <si>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</si>
  <si>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</si>
  <si>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</si>
  <si>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</si>
  <si>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</si>
  <si>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</si>
  <si>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</si>
  <si>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</si>
  <si>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</si>
  <si>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</si>
  <si>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</si>
  <si>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</si>
  <si>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</si>
  <si>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</si>
  <si>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</si>
  <si>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</si>
  <si>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</si>
  <si>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</si>
  <si>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</si>
  <si>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</si>
  <si>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</si>
  <si>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</si>
  <si>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</si>
  <si>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</si>
  <si>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</si>
  <si>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</si>
  <si>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</si>
  <si>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</si>
  <si>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</si>
  <si>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</si>
  <si>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</si>
  <si>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</si>
  <si>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</si>
  <si>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</si>
  <si>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</si>
  <si>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</si>
  <si>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</si>
  <si>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</si>
  <si>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</si>
  <si>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</si>
  <si>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</si>
  <si>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</si>
  <si>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</si>
  <si>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</si>
  <si>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</si>
  <si>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</si>
  <si>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</si>
  <si>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</si>
  <si>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</si>
  <si>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</si>
  <si>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</si>
  <si>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</si>
  <si>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</si>
  <si>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</si>
  <si>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</si>
  <si>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</si>
  <si>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</si>
  <si>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</si>
  <si>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</si>
  <si>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</si>
  <si>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</si>
  <si>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</si>
  <si>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</si>
  <si>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</si>
  <si>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</si>
  <si>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</si>
  <si>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</si>
  <si>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</si>
  <si>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</si>
  <si>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</si>
  <si>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</si>
  <si>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</si>
  <si>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</si>
  <si>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</si>
  <si>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</si>
  <si>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</si>
  <si>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</si>
  <si>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</si>
  <si>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</si>
  <si>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</si>
  <si>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</si>
  <si>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</si>
  <si>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</si>
  <si>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</si>
  <si>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</si>
  <si>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</si>
  <si>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</si>
  <si>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</si>
  <si>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</si>
  <si>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</si>
  <si>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</si>
  <si>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</si>
  <si>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</si>
  <si>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</si>
  <si>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</si>
  <si>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</si>
  <si>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</si>
  <si>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</si>
  <si>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</si>
  <si>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</si>
  <si>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</si>
  <si>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</si>
  <si>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</si>
  <si>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</si>
  <si>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</si>
  <si>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</si>
  <si>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</si>
  <si>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</si>
  <si>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</si>
  <si>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</si>
  <si>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</si>
  <si>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</si>
  <si>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</si>
  <si>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</si>
  <si>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</si>
  <si>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</si>
  <si>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</si>
  <si>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</si>
  <si>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</si>
  <si>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</si>
  <si>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</si>
  <si>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</si>
  <si>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</si>
  <si>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</si>
  <si>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</si>
  <si>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</si>
  <si>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</si>
  <si>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</si>
  <si>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</si>
  <si>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</si>
  <si>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</si>
  <si>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</si>
  <si>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</si>
  <si>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</si>
  <si>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</si>
  <si>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</si>
  <si>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</si>
  <si>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</si>
  <si>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</si>
  <si>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</si>
  <si>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</si>
  <si>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</si>
  <si>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</si>
  <si>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</si>
  <si>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</si>
  <si>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</si>
  <si>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</si>
  <si>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</si>
  <si>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</si>
  <si>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</si>
  <si>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</si>
  <si>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</si>
  <si>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</si>
  <si>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</si>
  <si>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</si>
  <si>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</si>
  <si>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</si>
  <si>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</si>
  <si>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</si>
  <si>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</si>
  <si>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</si>
  <si>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</si>
  <si>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</si>
  <si>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</si>
  <si>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</si>
  <si>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</si>
  <si>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</si>
  <si>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</si>
  <si>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</si>
  <si>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</si>
  <si>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</si>
  <si>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</si>
  <si>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</si>
  <si>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</si>
  <si>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</si>
  <si>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</si>
  <si>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</si>
  <si>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</si>
  <si>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</si>
  <si>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</si>
  <si>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</si>
  <si>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</si>
  <si>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</si>
  <si>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</si>
  <si>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</si>
  <si>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</si>
  <si>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</si>
  <si>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</si>
  <si>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</si>
  <si>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</si>
  <si>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</si>
  <si>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</si>
  <si>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</si>
  <si>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</si>
  <si>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</si>
  <si>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</si>
  <si>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</si>
  <si>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</si>
  <si>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</si>
  <si>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</si>
  <si>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</si>
  <si>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</si>
  <si>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</si>
  <si>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</si>
  <si>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</si>
  <si>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</si>
  <si>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</si>
  <si>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</si>
  <si>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</si>
  <si>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</si>
  <si>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</si>
  <si>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</si>
  <si>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</si>
  <si>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</si>
  <si>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</si>
  <si>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</si>
  <si>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</si>
  <si>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</si>
  <si>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</si>
  <si>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</si>
  <si>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</si>
  <si>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</si>
  <si>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</si>
  <si>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</si>
  <si>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</si>
  <si>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</si>
  <si>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</si>
  <si>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</si>
  <si>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</si>
  <si>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</si>
  <si>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</si>
  <si>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</si>
  <si>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</si>
  <si>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</si>
  <si>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</si>
  <si>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</si>
  <si>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</si>
  <si>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</si>
  <si>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</si>
  <si>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</si>
  <si>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</si>
  <si>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</si>
  <si>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</si>
  <si>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</si>
  <si>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</si>
  <si>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</si>
  <si>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</si>
  <si>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</si>
  <si>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</si>
  <si>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</si>
  <si>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</si>
  <si>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</si>
  <si>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</si>
  <si>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</si>
  <si>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</si>
  <si>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</si>
  <si>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</si>
  <si>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</si>
  <si>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</si>
  <si>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</si>
  <si>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</si>
  <si>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</si>
  <si>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</si>
  <si>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</si>
  <si>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</si>
  <si>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</si>
  <si>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</si>
  <si>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</si>
  <si>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</si>
  <si>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</si>
  <si>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</si>
  <si>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</si>
  <si>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</si>
  <si>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</si>
  <si>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</si>
  <si>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</si>
  <si>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</si>
  <si>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</si>
  <si>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</si>
  <si>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</si>
  <si>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</si>
  <si>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</si>
  <si>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</si>
  <si>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</si>
  <si>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</si>
  <si>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</si>
  <si>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</si>
  <si>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</si>
  <si>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</si>
  <si>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</si>
  <si>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</si>
  <si>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</si>
  <si>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</si>
  <si>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</si>
  <si>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</si>
  <si>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</si>
  <si>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</si>
  <si>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</si>
  <si>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</si>
  <si>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</si>
  <si>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</si>
  <si>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</si>
  <si>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</si>
  <si>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</si>
  <si>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</si>
  <si>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</si>
  <si>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</si>
  <si>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</si>
  <si>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</si>
  <si>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</si>
  <si>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</si>
  <si>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</si>
  <si>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</si>
  <si>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</si>
  <si>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</si>
  <si>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</si>
  <si>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</si>
  <si>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</si>
  <si>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</si>
  <si>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</si>
  <si>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</si>
  <si>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</si>
  <si>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</si>
  <si>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</si>
  <si>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</si>
  <si>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</si>
  <si>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</si>
  <si>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</si>
  <si>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</si>
  <si>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</si>
  <si>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</si>
  <si>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</si>
  <si>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</si>
  <si>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</si>
  <si>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</si>
  <si>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</si>
  <si>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</si>
  <si>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</si>
  <si>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</si>
  <si>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</si>
  <si>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</si>
  <si>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</si>
  <si>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</si>
  <si>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</si>
  <si>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</si>
  <si>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</si>
  <si>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</si>
  <si>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</si>
  <si>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</si>
  <si>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</si>
  <si>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</si>
  <si>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</si>
  <si>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</si>
  <si>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</si>
  <si>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</si>
  <si>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</si>
  <si>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</si>
  <si>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</si>
  <si>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</si>
  <si>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</si>
  <si>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</si>
  <si>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</si>
  <si>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</si>
  <si>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</si>
  <si>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</si>
  <si>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</si>
  <si>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</si>
  <si>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</si>
  <si>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</si>
  <si>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</si>
  <si>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</si>
  <si>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</si>
  <si>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</si>
  <si>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</si>
  <si>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</si>
  <si>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</si>
  <si>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</si>
  <si>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</si>
  <si>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</si>
  <si>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</si>
  <si>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</si>
  <si>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</si>
  <si>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</si>
  <si>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</si>
  <si>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</si>
  <si>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</si>
  <si>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</si>
  <si>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</si>
  <si>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</si>
  <si>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</si>
  <si>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</si>
  <si>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</si>
  <si>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</si>
  <si>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</si>
  <si>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</si>
  <si>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</si>
  <si>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</si>
  <si>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</si>
  <si>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</si>
  <si>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</si>
  <si>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</si>
  <si>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</si>
  <si>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</si>
  <si>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</si>
  <si>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</si>
  <si>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</si>
  <si>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</si>
  <si>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</si>
  <si>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</si>
  <si>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</si>
  <si>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</si>
  <si>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</si>
  <si>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</si>
  <si>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</si>
  <si>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</si>
  <si>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</si>
  <si>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</si>
  <si>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</si>
  <si>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</si>
  <si>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</si>
  <si>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</si>
  <si>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</si>
  <si>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</si>
  <si>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</si>
  <si>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</si>
  <si>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</si>
  <si>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</si>
  <si>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</si>
  <si>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</si>
  <si>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</si>
  <si>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</si>
  <si>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</si>
  <si>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</si>
  <si>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</si>
  <si>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</si>
  <si>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</si>
  <si>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</si>
  <si>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</si>
  <si>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</si>
  <si>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</si>
  <si>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</si>
  <si>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</si>
  <si>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</si>
  <si>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</si>
  <si>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</si>
  <si>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</si>
  <si>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</si>
  <si>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</si>
  <si>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</si>
  <si>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</si>
  <si>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</si>
  <si>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</si>
  <si>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</si>
  <si>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</si>
  <si>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</si>
  <si>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</si>
  <si>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</si>
  <si>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</si>
  <si>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</si>
  <si>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</si>
  <si>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</si>
  <si>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</si>
  <si>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</si>
  <si>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</si>
  <si>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</si>
  <si>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</si>
  <si>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</si>
  <si>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</si>
  <si>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</si>
  <si>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</si>
  <si>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</si>
  <si>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</si>
  <si>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</si>
  <si>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</si>
  <si>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</si>
  <si>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</si>
  <si>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</si>
  <si>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</si>
  <si>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</si>
  <si>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</si>
  <si>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</si>
  <si>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</si>
  <si>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</si>
  <si>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</si>
  <si>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</si>
  <si>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</si>
  <si>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</si>
  <si>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</si>
  <si>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</si>
  <si>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</si>
  <si>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</si>
  <si>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</si>
  <si>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</si>
  <si>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</si>
  <si>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</si>
  <si>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</si>
  <si>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</si>
  <si>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</si>
  <si>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</si>
  <si>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</si>
  <si>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</si>
  <si>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</si>
  <si>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</si>
  <si>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</si>
  <si>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</si>
  <si>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</si>
  <si>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</si>
  <si>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</si>
  <si>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</si>
  <si>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</si>
  <si>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</si>
  <si>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</si>
  <si>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</si>
  <si>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</si>
  <si>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</si>
  <si>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</si>
  <si>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</si>
  <si>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</si>
  <si>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</si>
  <si>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</si>
  <si>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</si>
  <si>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</si>
  <si>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</si>
  <si>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</si>
  <si>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</si>
  <si>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</si>
  <si>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</si>
  <si>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</si>
  <si>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</si>
  <si>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</si>
  <si>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</si>
  <si>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</si>
  <si>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</si>
  <si>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</si>
  <si>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</si>
  <si>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</si>
  <si>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</si>
  <si>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</si>
  <si>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</si>
  <si>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</si>
  <si>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</si>
  <si>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</si>
  <si>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</si>
  <si>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</si>
  <si>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</si>
  <si>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</si>
  <si>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</si>
  <si>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</si>
  <si>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</si>
  <si>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</si>
  <si>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</si>
  <si>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</si>
  <si>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</si>
  <si>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</si>
  <si>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</si>
  <si>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</si>
  <si>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</si>
  <si>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</si>
  <si>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</si>
  <si>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</si>
  <si>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</si>
  <si>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</si>
  <si>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</si>
  <si>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</si>
  <si>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</si>
  <si>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</si>
  <si>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</si>
  <si>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</si>
  <si>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</si>
  <si>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</si>
  <si>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</si>
  <si>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</si>
  <si>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</si>
  <si>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</si>
  <si>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</si>
  <si>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</si>
  <si>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</si>
  <si>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</si>
  <si>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</si>
  <si>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</si>
  <si>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</si>
  <si>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</si>
  <si>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</si>
  <si>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</si>
  <si>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</si>
  <si>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</si>
  <si>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</si>
  <si>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</si>
  <si>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</si>
  <si>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</si>
  <si>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</si>
  <si>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</si>
  <si>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</si>
  <si>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</si>
  <si>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</si>
  <si>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</si>
  <si>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</si>
  <si>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</si>
  <si>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</si>
  <si>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</si>
  <si>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</si>
  <si>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</si>
  <si>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</si>
  <si>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</si>
  <si>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</si>
  <si>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</si>
  <si>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</si>
  <si>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</si>
  <si>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</si>
  <si>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</si>
  <si>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</si>
  <si>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</si>
  <si>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</si>
  <si>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</si>
  <si>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</si>
  <si>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</si>
  <si>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</si>
  <si>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</si>
  <si>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</si>
  <si>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</si>
  <si>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</si>
  <si>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</si>
  <si>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</si>
  <si>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</si>
  <si>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</si>
  <si>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</si>
  <si>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</si>
  <si>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</si>
  <si>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</si>
  <si>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</si>
  <si>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</si>
  <si>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</si>
  <si>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</si>
  <si>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</si>
  <si>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</si>
  <si>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</si>
  <si>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</si>
  <si>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</si>
  <si>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</si>
  <si>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</si>
  <si>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</si>
  <si>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</si>
  <si>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</si>
  <si>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</si>
  <si>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</si>
  <si>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</si>
  <si>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</si>
  <si>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</si>
  <si>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</si>
  <si>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</si>
  <si>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</si>
  <si>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</si>
  <si>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</si>
  <si>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</si>
  <si>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</si>
  <si>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</si>
  <si>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</si>
  <si>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</si>
  <si>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</si>
  <si>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</si>
  <si>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</si>
  <si>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</si>
  <si>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</si>
  <si>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</si>
  <si>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</si>
  <si>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</si>
  <si>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</si>
  <si>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</si>
  <si>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</si>
  <si>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</si>
  <si>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</si>
  <si>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</si>
  <si>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</si>
  <si>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</si>
  <si>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</si>
  <si>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</si>
  <si>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</si>
  <si>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</si>
  <si>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</si>
  <si>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</si>
  <si>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</si>
  <si>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</si>
  <si>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</si>
  <si>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</si>
  <si>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</si>
  <si>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</si>
  <si>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</si>
  <si>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</si>
  <si>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</si>
  <si>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</si>
  <si>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</si>
  <si>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</si>
  <si>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</si>
  <si>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</si>
  <si>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</si>
  <si>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</si>
  <si>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</si>
  <si>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</si>
  <si>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</si>
  <si>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</si>
  <si>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</si>
  <si>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</si>
  <si>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</si>
  <si>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</si>
  <si>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</si>
  <si>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</si>
  <si>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</si>
  <si>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</si>
  <si>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</si>
  <si>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</si>
  <si>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</si>
  <si>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</si>
  <si>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</si>
  <si>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</si>
  <si>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</si>
  <si>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</si>
  <si>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</si>
  <si>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</si>
  <si>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</si>
  <si>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</si>
  <si>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</si>
  <si>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</si>
  <si>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</si>
  <si>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</si>
  <si>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</si>
  <si>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</si>
  <si>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</si>
  <si>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</si>
  <si>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</si>
  <si>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</si>
  <si>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</si>
  <si>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</si>
  <si>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</si>
  <si>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</si>
  <si>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</si>
  <si>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</si>
  <si>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</si>
  <si>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</si>
  <si>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</si>
  <si>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</si>
  <si>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</si>
  <si>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</si>
  <si>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</si>
  <si>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</si>
  <si>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</si>
  <si>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</si>
  <si>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</si>
  <si>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</si>
  <si>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</si>
  <si>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</si>
  <si>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</si>
  <si>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</si>
  <si>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</si>
  <si>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</si>
  <si>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</si>
  <si>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</si>
  <si>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</si>
  <si>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</si>
  <si>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</si>
  <si>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</si>
  <si>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</si>
  <si>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</si>
  <si>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</si>
  <si>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</si>
  <si>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</si>
  <si>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</si>
  <si>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</si>
  <si>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</si>
  <si>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</si>
  <si>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</si>
  <si>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</si>
  <si>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</si>
  <si>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</si>
  <si>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</si>
  <si>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</si>
  <si>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</si>
  <si>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</si>
  <si>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</si>
  <si>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</si>
  <si>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</si>
  <si>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</si>
  <si>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</si>
  <si>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</si>
  <si>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</si>
  <si>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</si>
  <si>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</si>
  <si>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</si>
  <si>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</si>
  <si>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</si>
  <si>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</si>
  <si>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</si>
  <si>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</si>
  <si>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</si>
  <si>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</si>
  <si>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</si>
  <si>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</si>
  <si>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</si>
  <si>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</si>
  <si>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</si>
  <si>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</si>
  <si>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</si>
  <si>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</si>
  <si>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</si>
  <si>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</si>
  <si>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</si>
  <si>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</si>
  <si>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</si>
  <si>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</si>
  <si>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</si>
  <si>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</si>
  <si>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</si>
  <si>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</si>
  <si>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</si>
  <si>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</si>
  <si>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</si>
  <si>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</si>
  <si>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</si>
  <si>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</si>
  <si>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</si>
  <si>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</si>
  <si>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</si>
  <si>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</si>
  <si>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</si>
  <si>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</si>
  <si>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</si>
  <si>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</si>
  <si>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</si>
  <si>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</si>
  <si>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</si>
  <si>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</si>
  <si>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</si>
  <si>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</si>
  <si>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</si>
  <si>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</si>
  <si>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</si>
  <si>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</si>
  <si>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</si>
  <si>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</si>
  <si>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</si>
  <si>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</si>
  <si>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</si>
  <si>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</si>
  <si>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</si>
  <si>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</si>
  <si>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</si>
  <si>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</si>
  <si>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</si>
  <si>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</si>
  <si>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</si>
  <si>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</si>
  <si>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</si>
  <si>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</si>
  <si>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</si>
  <si>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</si>
  <si>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</si>
  <si>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</si>
  <si>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</si>
  <si>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</si>
  <si>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</si>
  <si>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</si>
  <si>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</si>
  <si>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</si>
  <si>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</si>
  <si>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</si>
  <si>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</si>
  <si>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</si>
  <si>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</si>
  <si>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</si>
  <si>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</si>
  <si>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</si>
  <si>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</si>
  <si>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</si>
  <si>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</si>
  <si>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</si>
  <si>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</si>
  <si>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</si>
  <si>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</si>
  <si>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</si>
  <si>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</si>
  <si>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</si>
  <si>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</si>
  <si>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</si>
  <si>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</si>
  <si>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</si>
  <si>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</si>
  <si>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</si>
  <si>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</si>
  <si>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</si>
  <si>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</si>
  <si>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</si>
  <si>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</si>
  <si>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</si>
  <si>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</si>
  <si>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</si>
  <si>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</si>
  <si>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</si>
  <si>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</si>
  <si>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</si>
  <si>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</si>
  <si>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</si>
  <si>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</si>
  <si>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</si>
  <si>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</si>
  <si>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</si>
  <si>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</si>
  <si>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</si>
  <si>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</si>
  <si>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</si>
  <si>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</si>
  <si>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</si>
  <si>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</si>
  <si>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</si>
  <si>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</si>
  <si>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</si>
  <si>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</si>
  <si>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</si>
  <si>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</si>
  <si>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</si>
  <si>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</si>
  <si>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</si>
  <si>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</si>
  <si>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</si>
  <si>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</si>
  <si>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</si>
  <si>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</si>
  <si>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</si>
  <si>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</si>
  <si>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</si>
  <si>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</si>
  <si>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</si>
  <si>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</si>
  <si>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</si>
  <si>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</si>
  <si>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</si>
  <si>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</si>
  <si>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</si>
  <si>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</si>
  <si>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</si>
  <si>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</si>
  <si>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</si>
  <si>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</si>
  <si>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</si>
  <si>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</si>
  <si>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</si>
  <si>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</si>
  <si>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</si>
  <si>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</si>
  <si>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</si>
  <si>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</si>
  <si>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</si>
  <si>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</si>
  <si>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</si>
  <si>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</si>
  <si>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</si>
  <si>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</si>
  <si>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</si>
  <si>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</si>
  <si>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</si>
  <si>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</si>
  <si>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</si>
  <si>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</si>
  <si>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</si>
  <si>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</si>
  <si>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</si>
  <si>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</si>
  <si>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</si>
  <si>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</si>
  <si>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</si>
  <si>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</si>
  <si>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</si>
  <si>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</si>
  <si>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</si>
  <si>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</si>
  <si>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</si>
  <si>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</si>
  <si>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</si>
  <si>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</si>
  <si>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</si>
  <si>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</si>
  <si>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</si>
  <si>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</si>
  <si>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</si>
  <si>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</si>
  <si>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</si>
  <si>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</si>
  <si>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</si>
  <si>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</si>
  <si>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</si>
  <si>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</si>
  <si>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</si>
  <si>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</si>
  <si>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</si>
  <si>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</si>
  <si>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</si>
  <si>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</si>
  <si>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</si>
  <si>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</si>
  <si>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</si>
  <si>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</si>
  <si>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</si>
  <si>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</si>
  <si>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</si>
  <si>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</si>
  <si>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</si>
  <si>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</si>
  <si>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</si>
  <si>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</si>
  <si>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</si>
  <si>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</si>
  <si>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</si>
  <si>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</si>
  <si>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</si>
  <si>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</si>
  <si>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</si>
  <si>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</si>
  <si>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</si>
  <si>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</si>
  <si>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</si>
  <si>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</si>
  <si>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</si>
  <si>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</si>
  <si>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</si>
  <si>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</si>
  <si>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</si>
  <si>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</si>
  <si>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</si>
  <si>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</si>
  <si>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</si>
  <si>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</si>
  <si>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</si>
  <si>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</si>
  <si>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</si>
  <si>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</si>
  <si>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</si>
  <si>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</si>
  <si>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</si>
  <si>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</si>
  <si>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</si>
  <si>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</si>
  <si>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</si>
  <si>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</si>
  <si>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</si>
  <si>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</si>
  <si>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</si>
  <si>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</si>
  <si>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</si>
  <si>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</si>
  <si>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</si>
  <si>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</si>
  <si>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</si>
  <si>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</si>
  <si>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</si>
  <si>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</si>
  <si>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</si>
  <si>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</si>
  <si>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</si>
  <si>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</si>
  <si>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</si>
  <si>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</si>
  <si>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</si>
  <si>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</si>
  <si>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</si>
  <si>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</si>
  <si>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</si>
  <si>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</si>
  <si>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</si>
  <si>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</si>
  <si>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</si>
  <si>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</si>
  <si>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</si>
  <si>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</si>
  <si>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</si>
  <si>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</si>
  <si>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</si>
  <si>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</si>
  <si>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</si>
  <si>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</si>
  <si>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</si>
  <si>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</si>
  <si>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</si>
  <si>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</si>
  <si>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</si>
  <si>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</si>
  <si>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</si>
  <si>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</si>
  <si>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</si>
  <si>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</si>
  <si>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</si>
  <si>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</si>
  <si>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</si>
  <si>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</si>
  <si>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</si>
  <si>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</si>
  <si>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</si>
  <si>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</si>
  <si>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</si>
  <si>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</si>
  <si>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</si>
  <si>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</si>
  <si>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</si>
  <si>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</si>
  <si>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</si>
  <si>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</si>
  <si>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</si>
  <si>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</si>
  <si>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</si>
  <si>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</si>
  <si>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</si>
  <si>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</si>
  <si>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</si>
  <si>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</si>
  <si>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</si>
  <si>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</si>
  <si>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</si>
  <si>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</si>
  <si>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</si>
  <si>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</si>
  <si>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</si>
  <si>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</si>
  <si>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</si>
  <si>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</si>
  <si>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</si>
  <si>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</si>
  <si>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</si>
  <si>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</si>
  <si>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</si>
  <si>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</si>
  <si>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</si>
  <si>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</si>
  <si>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</si>
  <si>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</si>
  <si>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</si>
  <si>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</si>
  <si>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</si>
  <si>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</si>
  <si>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</si>
  <si>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</si>
  <si>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</si>
  <si>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</si>
  <si>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</si>
  <si>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</si>
  <si>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</si>
  <si>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</si>
  <si>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</si>
  <si>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</si>
  <si>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</si>
  <si>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</si>
  <si>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</si>
  <si>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</si>
  <si>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</si>
  <si>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</si>
  <si>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</si>
  <si>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</si>
  <si>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</si>
  <si>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</si>
  <si>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</si>
  <si>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</si>
  <si>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</si>
  <si>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</si>
  <si>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</si>
  <si>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</si>
  <si>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</si>
  <si>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</si>
  <si>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</si>
  <si>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</si>
  <si>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</si>
  <si>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</si>
  <si>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</si>
  <si>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</si>
  <si>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</si>
  <si>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</si>
  <si>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</si>
  <si>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</si>
  <si>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</si>
  <si>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</si>
  <si>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</si>
  <si>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</si>
  <si>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</si>
  <si>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</si>
  <si>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</si>
  <si>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</si>
  <si>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</si>
  <si>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</si>
  <si>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</si>
  <si>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</si>
  <si>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</si>
  <si>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</si>
  <si>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</si>
  <si>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</si>
  <si>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</si>
  <si>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</si>
  <si>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</si>
  <si>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</si>
  <si>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</si>
  <si>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</si>
  <si>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</si>
  <si>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</si>
  <si>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</si>
  <si>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</si>
  <si>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</si>
  <si>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</si>
  <si>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</si>
  <si>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</si>
  <si>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</si>
  <si>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</si>
  <si>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</si>
  <si>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</si>
  <si>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</si>
  <si>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</si>
  <si>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</si>
  <si>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</si>
  <si>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</si>
  <si>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</si>
  <si>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</si>
  <si>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</si>
  <si>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</si>
  <si>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</si>
  <si>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</si>
  <si>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</si>
  <si>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</si>
  <si>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</si>
  <si>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</si>
  <si>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</si>
  <si>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</si>
  <si>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</si>
  <si>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</si>
  <si>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</si>
  <si>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</si>
  <si>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</si>
  <si>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</si>
  <si>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</si>
  <si>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</si>
  <si>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</si>
  <si>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</si>
  <si>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</si>
  <si>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</si>
  <si>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</si>
  <si>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</si>
  <si>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</si>
  <si>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</si>
  <si>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</si>
  <si>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</si>
  <si>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</si>
  <si>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</si>
  <si>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</si>
  <si>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</si>
  <si>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</si>
  <si>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</si>
  <si>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</si>
  <si>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</si>
  <si>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</si>
  <si>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</si>
  <si>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</si>
  <si>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</si>
  <si>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</si>
  <si>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</si>
  <si>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</si>
  <si>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</si>
  <si>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</si>
  <si>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</si>
  <si>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</si>
  <si>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</si>
  <si>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</si>
  <si>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</si>
  <si>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</si>
  <si>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</si>
  <si>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</si>
  <si>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</si>
  <si>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</si>
  <si>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</si>
  <si>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</si>
  <si>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</si>
  <si>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</si>
  <si>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</si>
  <si>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</si>
  <si>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</si>
  <si>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</si>
  <si>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</si>
  <si>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</si>
  <si>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</si>
  <si>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</si>
  <si>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</si>
  <si>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</si>
  <si>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</si>
  <si>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</si>
  <si>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</si>
  <si>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</si>
  <si>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</si>
  <si>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</si>
  <si>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</si>
  <si>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</si>
  <si>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</si>
  <si>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</si>
  <si>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</si>
  <si>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</si>
  <si>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</si>
  <si>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</si>
  <si>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</si>
  <si>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</si>
  <si>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</si>
  <si>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</si>
  <si>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</si>
  <si>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</si>
  <si>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</si>
  <si>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</si>
  <si>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</si>
  <si>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</si>
  <si>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</si>
  <si>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</si>
  <si>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</si>
  <si>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</si>
  <si>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</si>
  <si>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</si>
  <si>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</si>
  <si>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</si>
  <si>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</si>
  <si>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</si>
  <si>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</si>
  <si>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</si>
  <si>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</si>
  <si>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</si>
  <si>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</si>
  <si>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</si>
  <si>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</si>
  <si>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</si>
  <si>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</si>
  <si>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</si>
  <si>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</si>
  <si>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</si>
  <si>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</si>
  <si>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</si>
  <si>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</si>
  <si>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</si>
  <si>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</si>
  <si>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</si>
  <si>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</si>
  <si>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</si>
  <si>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</si>
  <si>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</si>
  <si>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</si>
  <si>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</si>
  <si>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</si>
  <si>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</si>
  <si>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</si>
  <si>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</si>
  <si>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</si>
  <si>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</si>
  <si>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</si>
  <si>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</si>
  <si>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</si>
  <si>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</si>
  <si>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</si>
  <si>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</si>
  <si>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</si>
  <si>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</si>
  <si>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</si>
  <si>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</si>
  <si>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</si>
  <si>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</si>
  <si>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</si>
  <si>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</si>
  <si>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</si>
  <si>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</si>
  <si>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</si>
  <si>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</si>
  <si>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</si>
  <si>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</si>
  <si>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</si>
  <si>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</si>
  <si>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</si>
  <si>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</si>
  <si>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</si>
  <si>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</si>
  <si>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</si>
  <si>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</si>
  <si>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</si>
  <si>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</si>
  <si>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</si>
  <si>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</si>
  <si>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</si>
  <si>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</si>
  <si>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</si>
  <si>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</si>
  <si>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</si>
  <si>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</si>
  <si>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</si>
  <si>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</si>
  <si>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</si>
  <si>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</si>
  <si>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</si>
  <si>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</si>
  <si>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</si>
  <si>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</si>
  <si>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</si>
  <si>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</si>
  <si>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</si>
  <si>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</si>
  <si>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</si>
  <si>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</si>
  <si>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</si>
  <si>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</si>
  <si>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</si>
  <si>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</si>
  <si>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</si>
  <si>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</si>
  <si>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</si>
  <si>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</si>
  <si>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</si>
  <si>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</si>
  <si>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</si>
  <si>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</si>
  <si>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</si>
  <si>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</si>
  <si>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</si>
  <si>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</si>
  <si>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</si>
  <si>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</si>
  <si>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</si>
  <si>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</si>
  <si>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</si>
  <si>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</si>
  <si>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</si>
  <si>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</si>
  <si>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</si>
  <si>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</si>
  <si>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</si>
  <si>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</si>
  <si>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</si>
  <si>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</si>
  <si>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</si>
  <si>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</si>
  <si>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</si>
  <si>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</si>
  <si>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</si>
  <si>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</si>
  <si>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</si>
  <si>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</si>
  <si>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</si>
  <si>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</si>
  <si>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</si>
  <si>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</si>
  <si>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</si>
  <si>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</si>
  <si>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</si>
  <si>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</si>
  <si>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</si>
  <si>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</si>
  <si>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</si>
  <si>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</si>
  <si>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</si>
  <si>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</si>
  <si>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</si>
  <si>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</si>
  <si>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</si>
  <si>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</si>
  <si>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</si>
  <si>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</si>
  <si>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</si>
  <si>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</si>
  <si>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</si>
  <si>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</si>
  <si>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</si>
  <si>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</si>
  <si>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</si>
  <si>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</si>
  <si>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</si>
  <si>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</si>
  <si>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</si>
  <si>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</si>
  <si>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</si>
  <si>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</si>
  <si>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</si>
  <si>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</si>
  <si>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</si>
  <si>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</si>
  <si>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</si>
  <si>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</si>
  <si>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</si>
  <si>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</si>
  <si>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</si>
  <si>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</si>
  <si>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</si>
  <si>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</si>
  <si>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</si>
  <si>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</si>
  <si>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</si>
  <si>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</si>
  <si>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</si>
  <si>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</si>
  <si>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</si>
  <si>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</si>
  <si>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</si>
  <si>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</si>
  <si>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</si>
  <si>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</si>
  <si>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</si>
  <si>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</si>
  <si>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</si>
  <si>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</si>
  <si>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</si>
  <si>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</si>
  <si>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</si>
  <si>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</si>
  <si>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</si>
  <si>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</si>
  <si>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</si>
  <si>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</si>
  <si>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</si>
  <si>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</si>
  <si>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</si>
  <si>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</si>
  <si>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</si>
  <si>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</si>
  <si>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</si>
  <si>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</si>
  <si>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</si>
  <si>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</si>
  <si>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</si>
  <si>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</si>
  <si>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</si>
  <si>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</si>
  <si>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</si>
  <si>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</si>
  <si>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</si>
  <si>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</si>
  <si>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</si>
  <si>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</si>
  <si>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</si>
  <si>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</si>
  <si>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</si>
  <si>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</si>
  <si>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</si>
  <si>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</si>
  <si>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</si>
  <si>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</si>
  <si>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</si>
  <si>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</si>
  <si>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</si>
  <si>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</si>
  <si>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</si>
  <si>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</si>
  <si>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</si>
  <si>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</si>
  <si>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</si>
  <si>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</si>
  <si>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</si>
  <si>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</si>
  <si>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</si>
  <si>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</si>
  <si>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</si>
  <si>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</si>
  <si>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</si>
  <si>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</si>
  <si>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</si>
  <si>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</si>
  <si>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</si>
  <si>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</si>
  <si>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</si>
  <si>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</si>
  <si>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</si>
  <si>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</si>
  <si>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</si>
  <si>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</si>
  <si>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</si>
  <si>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</si>
  <si>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</si>
  <si>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</si>
  <si>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</si>
  <si>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</si>
  <si>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</si>
  <si>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</si>
  <si>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</si>
  <si>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</si>
  <si>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</si>
  <si>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</si>
  <si>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</si>
  <si>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</si>
  <si>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</si>
  <si>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</si>
  <si>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</si>
  <si>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</si>
  <si>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</si>
  <si>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</si>
  <si>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</si>
  <si>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</si>
  <si>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</si>
  <si>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</si>
  <si>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</si>
  <si>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</si>
  <si>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</si>
  <si>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</si>
  <si>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</si>
  <si>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</si>
  <si>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</si>
  <si>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</si>
  <si>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</si>
  <si>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</si>
  <si>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</si>
  <si>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</si>
  <si>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</si>
  <si>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</si>
  <si>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</si>
  <si>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</si>
  <si>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</si>
  <si>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</si>
  <si>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</si>
  <si>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</si>
  <si>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</si>
  <si>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</si>
  <si>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</si>
  <si>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</si>
  <si>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</si>
  <si>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</si>
  <si>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</si>
  <si>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</si>
  <si>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</si>
  <si>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</si>
  <si>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</si>
  <si>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</si>
  <si>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</si>
  <si>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</si>
  <si>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</si>
  <si>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</si>
  <si>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</si>
  <si>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</si>
  <si>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</si>
  <si>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</si>
  <si>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</si>
  <si>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</si>
  <si>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</si>
  <si>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</si>
  <si>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</si>
  <si>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</si>
  <si>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</si>
  <si>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</si>
  <si>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</si>
  <si>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</si>
  <si>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</si>
  <si>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</si>
  <si>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</si>
  <si>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</si>
  <si>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</si>
  <si>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</si>
  <si>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</si>
  <si>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</si>
  <si>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</si>
  <si>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</si>
  <si>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</si>
  <si>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</si>
  <si>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</si>
  <si>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</si>
  <si>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</si>
  <si>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</si>
  <si>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</si>
  <si>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</si>
  <si>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</si>
  <si>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</si>
  <si>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</si>
  <si>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</si>
  <si>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</si>
  <si>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</si>
  <si>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</si>
  <si>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</si>
  <si>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</si>
  <si>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</si>
  <si>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</si>
  <si>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</si>
  <si>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</si>
  <si>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</si>
  <si>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</si>
  <si>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</si>
  <si>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</si>
  <si>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</si>
  <si>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</si>
  <si>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</si>
  <si>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</si>
  <si>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</si>
  <si>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</si>
  <si>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</si>
  <si>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</si>
  <si>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</si>
  <si>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</si>
  <si>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</si>
  <si>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</si>
  <si>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</si>
  <si>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</si>
  <si>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</si>
  <si>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</si>
  <si>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</si>
  <si>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</si>
  <si>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</si>
  <si>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</si>
  <si>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</si>
  <si>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</si>
  <si>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</si>
  <si>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</si>
  <si>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</si>
  <si>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</si>
  <si>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</si>
  <si>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</si>
  <si>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</si>
  <si>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</si>
  <si>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</si>
  <si>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</si>
  <si>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</si>
  <si>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</si>
  <si>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</si>
  <si>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</si>
  <si>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</si>
  <si>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</si>
  <si>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</si>
  <si>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</si>
  <si>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</si>
  <si>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</si>
  <si>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</si>
  <si>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</si>
  <si>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</si>
  <si>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</si>
  <si>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</si>
  <si>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</si>
  <si>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</si>
  <si>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</si>
  <si>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</si>
  <si>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</si>
  <si>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</si>
  <si>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</si>
  <si>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</si>
  <si>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</si>
  <si>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</si>
  <si>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</si>
  <si>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</si>
  <si>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</si>
  <si>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</si>
  <si>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</si>
  <si>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</si>
  <si>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</si>
  <si>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</si>
  <si>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</si>
  <si>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</si>
  <si>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</si>
  <si>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</si>
  <si>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</si>
  <si>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</si>
  <si>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</si>
  <si>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</si>
  <si>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</si>
  <si>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</si>
  <si>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</si>
  <si>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</si>
  <si>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</si>
  <si>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</si>
  <si>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</si>
  <si>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</si>
  <si>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</si>
  <si>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</si>
  <si>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</si>
  <si>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</si>
  <si>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</si>
  <si>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</si>
  <si>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</si>
  <si>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</si>
  <si>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</si>
  <si>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</si>
  <si>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</si>
  <si>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</si>
  <si>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</si>
  <si>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</si>
  <si>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</si>
  <si>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</si>
  <si>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</si>
  <si>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</si>
  <si>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</si>
  <si>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</si>
  <si>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</si>
  <si>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</si>
  <si>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</si>
  <si>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</si>
  <si>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</si>
  <si>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</si>
  <si>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</si>
  <si>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</si>
  <si>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</si>
  <si>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</si>
  <si>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</si>
  <si>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</si>
  <si>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</si>
  <si>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</si>
  <si>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</si>
  <si>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</si>
  <si>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</si>
  <si>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</si>
  <si>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</si>
  <si>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</si>
  <si>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</si>
  <si>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</si>
  <si>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</si>
  <si>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</si>
  <si>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</si>
  <si>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</si>
  <si>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</si>
  <si>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</si>
  <si>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</si>
  <si>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</si>
  <si>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</si>
  <si>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</si>
  <si>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</si>
  <si>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</si>
  <si>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</si>
  <si>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</si>
  <si>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</si>
  <si>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</si>
  <si>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</si>
  <si>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</si>
  <si>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</si>
  <si>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</si>
  <si>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</si>
  <si>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</si>
  <si>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</si>
  <si>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</si>
  <si>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</si>
  <si>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</si>
  <si>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</si>
  <si>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</si>
  <si>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</si>
  <si>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</si>
  <si>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</si>
  <si>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</si>
  <si>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</si>
  <si>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</si>
  <si>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</si>
  <si>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</si>
  <si>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</si>
  <si>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</si>
  <si>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</si>
  <si>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</si>
  <si>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</si>
  <si>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</si>
  <si>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</si>
  <si>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</si>
  <si>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</si>
  <si>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</si>
  <si>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</si>
  <si>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</si>
  <si>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</si>
  <si>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</si>
  <si>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</si>
  <si>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</si>
  <si>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</si>
  <si>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</si>
  <si>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</si>
  <si>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</si>
  <si>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</si>
  <si>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</si>
  <si>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</si>
  <si>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</si>
  <si>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</si>
  <si>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</si>
  <si>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</si>
  <si>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</si>
  <si>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</si>
  <si>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</si>
  <si>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</si>
  <si>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</si>
  <si>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</si>
  <si>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</si>
  <si>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</si>
  <si>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</si>
  <si>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</si>
  <si>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</si>
  <si>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</si>
  <si>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</si>
  <si>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</si>
  <si>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</si>
  <si>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</si>
  <si>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</si>
  <si>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</si>
  <si>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</si>
  <si>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</si>
  <si>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</si>
  <si>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</si>
  <si>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</si>
  <si>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</si>
  <si>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</si>
  <si>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</si>
  <si>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</si>
  <si>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</si>
  <si>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</si>
  <si>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</si>
  <si>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</si>
  <si>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</si>
  <si>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</si>
  <si>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</si>
  <si>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</si>
  <si>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</si>
  <si>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</si>
  <si>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</si>
  <si>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</si>
  <si>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</si>
  <si>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</si>
  <si>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</si>
  <si>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</si>
  <si>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</si>
  <si>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</si>
  <si>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</si>
  <si>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</si>
  <si>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</si>
  <si>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</si>
  <si>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</si>
  <si>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</si>
  <si>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</si>
  <si>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</si>
  <si>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</si>
  <si>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</si>
  <si>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</si>
  <si>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</si>
  <si>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</si>
  <si>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</si>
  <si>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</si>
  <si>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</si>
  <si>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</si>
  <si>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</si>
  <si>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</si>
  <si>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</si>
  <si>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</si>
  <si>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</si>
  <si>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</si>
  <si>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</si>
  <si>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</si>
  <si>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</si>
  <si>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</si>
  <si>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</si>
  <si>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</si>
  <si>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</si>
  <si>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</si>
  <si>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</si>
  <si>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</si>
  <si>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</si>
  <si>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</si>
  <si>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</si>
  <si>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</si>
  <si>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</si>
  <si>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</si>
  <si>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</si>
  <si>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</si>
  <si>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</si>
  <si>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</si>
  <si>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</si>
  <si>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</si>
  <si>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</si>
  <si>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</si>
  <si>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</si>
  <si>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</si>
  <si>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</si>
  <si>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</si>
  <si>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</si>
  <si>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</si>
  <si>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</si>
  <si>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</si>
  <si>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</si>
  <si>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</si>
  <si>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</si>
  <si>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</si>
  <si>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</si>
  <si>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</si>
  <si>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</si>
  <si>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</si>
  <si>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</si>
  <si>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</si>
  <si>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</si>
  <si>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</si>
  <si>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</si>
  <si>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</si>
  <si>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</si>
  <si>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</si>
  <si>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</si>
  <si>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</si>
  <si>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</si>
  <si>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</si>
  <si>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</si>
  <si>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</si>
  <si>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</si>
  <si>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</si>
  <si>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</si>
  <si>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</si>
  <si>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</si>
  <si>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</si>
  <si>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</si>
  <si>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</si>
  <si>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</si>
  <si>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</si>
  <si>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</si>
  <si>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</si>
  <si>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</si>
  <si>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</si>
  <si>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</si>
  <si>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</si>
  <si>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</si>
  <si>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</si>
  <si>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</si>
  <si>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</si>
  <si>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</si>
  <si>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</si>
  <si>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</si>
  <si>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</si>
  <si>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</si>
  <si>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</si>
  <si>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</si>
  <si>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</si>
  <si>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</si>
  <si>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</si>
  <si>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</si>
  <si>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</si>
  <si>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</si>
  <si>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</si>
  <si>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</si>
  <si>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</si>
  <si>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</si>
  <si>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</si>
  <si>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</si>
  <si>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</si>
  <si>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</si>
  <si>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</si>
  <si>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</si>
  <si>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</si>
  <si>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</si>
  <si>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</si>
  <si>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</si>
  <si>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</si>
  <si>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</si>
  <si>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</si>
  <si>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</si>
  <si>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</si>
  <si>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</si>
  <si>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</si>
  <si>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</si>
  <si>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</si>
  <si>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</si>
  <si>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</si>
  <si>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</si>
  <si>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</si>
  <si>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</si>
  <si>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</si>
  <si>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</si>
  <si>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</si>
  <si>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</si>
  <si>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</si>
  <si>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</si>
  <si>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</si>
  <si>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</si>
  <si>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</si>
  <si>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</si>
  <si>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</si>
  <si>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</si>
  <si>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</si>
  <si>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</si>
  <si>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</si>
  <si>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</si>
  <si>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</si>
  <si>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</si>
  <si>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</si>
  <si>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</si>
  <si>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</si>
  <si>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</si>
  <si>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</si>
  <si>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</si>
  <si>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</si>
  <si>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</si>
  <si>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</si>
  <si>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</si>
  <si>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</si>
  <si>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</si>
  <si>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</si>
  <si>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</si>
  <si>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</si>
  <si>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</si>
  <si>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</si>
  <si>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</si>
  <si>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</si>
  <si>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</si>
  <si>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</si>
  <si>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</si>
  <si>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</si>
  <si>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</si>
  <si>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</si>
  <si>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</si>
  <si>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</si>
  <si>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</si>
  <si>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</si>
  <si>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</si>
  <si>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</si>
  <si>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</si>
  <si>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</si>
  <si>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</si>
  <si>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</si>
  <si>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</si>
  <si>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</si>
  <si>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</si>
  <si>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</si>
  <si>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</si>
  <si>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</si>
  <si>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</si>
  <si>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</si>
  <si>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</si>
  <si>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</si>
  <si>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</si>
  <si>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</si>
  <si>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</si>
  <si>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</si>
  <si>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</si>
  <si>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</si>
  <si>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</si>
  <si>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</si>
  <si>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</si>
  <si>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</si>
  <si>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</si>
  <si>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</si>
  <si>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</si>
  <si>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</si>
  <si>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</si>
  <si>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</si>
  <si>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</si>
  <si>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</si>
  <si>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</si>
  <si>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</si>
  <si>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</si>
  <si>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</si>
  <si>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</si>
  <si>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</si>
  <si>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</si>
  <si>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</si>
  <si>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</si>
  <si>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</si>
  <si>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</si>
  <si>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</si>
  <si>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</si>
  <si>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</si>
  <si>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</si>
  <si>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</si>
  <si>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</si>
  <si>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</si>
  <si>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</si>
  <si>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</si>
  <si>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</si>
  <si>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</si>
  <si>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</si>
  <si>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</si>
  <si>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</si>
  <si>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</si>
  <si>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</si>
  <si>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</si>
  <si>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</si>
  <si>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</si>
  <si>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</si>
  <si>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</si>
  <si>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</si>
  <si>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</si>
  <si>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</si>
  <si>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</si>
  <si>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</si>
  <si>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</si>
  <si>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</si>
  <si>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</si>
  <si>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</si>
  <si>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</si>
  <si>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</si>
  <si>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</si>
  <si>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</si>
  <si>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</si>
  <si>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</si>
  <si>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</si>
  <si>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</si>
  <si>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</si>
  <si>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</si>
  <si>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</si>
  <si>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</si>
  <si>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</si>
  <si>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</si>
  <si>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</si>
  <si>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</si>
  <si>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</si>
  <si>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</si>
  <si>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</si>
  <si>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</si>
  <si>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</si>
  <si>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</si>
  <si>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</si>
  <si>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</si>
  <si>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</si>
  <si>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</si>
  <si>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</si>
  <si>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</si>
  <si>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</si>
  <si>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</si>
  <si>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</si>
  <si>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</si>
  <si>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</si>
  <si>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</si>
  <si>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</si>
  <si>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</si>
  <si>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</si>
  <si>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</si>
  <si>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</si>
  <si>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</si>
  <si>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</si>
  <si>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</si>
  <si>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</si>
  <si>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</si>
  <si>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</si>
  <si>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</si>
  <si>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</si>
  <si>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</si>
  <si>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</si>
  <si>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</si>
  <si>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</si>
  <si>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</si>
  <si>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</si>
  <si>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</si>
  <si>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</si>
  <si>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</si>
  <si>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</si>
  <si>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</si>
  <si>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</si>
  <si>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</si>
  <si>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</si>
  <si>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</si>
  <si>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</si>
  <si>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</si>
  <si>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</si>
  <si>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</si>
  <si>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</si>
  <si>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</si>
  <si>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</si>
  <si>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</si>
  <si>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</si>
  <si>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</si>
  <si>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</si>
  <si>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</si>
  <si>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</si>
  <si>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</si>
  <si>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</si>
  <si>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</si>
  <si>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</si>
  <si>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</si>
  <si>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</si>
  <si>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</si>
  <si>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</si>
  <si>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</si>
  <si>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</si>
  <si>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</si>
  <si>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</si>
  <si>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</si>
  <si>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</si>
  <si>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</si>
  <si>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</si>
  <si>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</si>
  <si>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</si>
  <si>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</si>
  <si>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</si>
  <si>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</si>
  <si>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</si>
  <si>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</si>
  <si>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</si>
  <si>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</si>
  <si>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</si>
  <si>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</si>
  <si>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</si>
  <si>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</si>
  <si>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</si>
  <si>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</si>
  <si>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</si>
  <si>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</si>
  <si>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</si>
  <si>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</si>
  <si>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</si>
  <si>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</si>
  <si>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</si>
  <si>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</si>
  <si>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</si>
  <si>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</si>
  <si>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</si>
  <si>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</si>
  <si>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</si>
  <si>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</si>
  <si>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</si>
  <si>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</si>
  <si>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</si>
  <si>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</si>
  <si>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</si>
  <si>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</si>
  <si>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</si>
  <si>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</si>
  <si>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</si>
  <si>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</si>
  <si>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</si>
  <si>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</si>
  <si>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</si>
  <si>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</si>
  <si>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</si>
  <si>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</si>
  <si>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</si>
  <si>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</si>
  <si>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</si>
  <si>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</si>
  <si>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</si>
  <si>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</si>
  <si>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</si>
  <si>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</si>
  <si>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</si>
  <si>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</si>
  <si>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</si>
  <si>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</si>
  <si>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</si>
  <si>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</si>
  <si>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</si>
  <si>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</si>
  <si>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</si>
  <si>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</si>
  <si>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</si>
  <si>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</si>
  <si>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</si>
  <si>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</si>
  <si>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</si>
  <si>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</si>
  <si>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</si>
  <si>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</si>
  <si>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</si>
  <si>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</si>
  <si>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</si>
  <si>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</si>
  <si>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</si>
  <si>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</si>
  <si>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</si>
  <si>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</si>
  <si>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</si>
  <si>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</si>
  <si>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</si>
  <si>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</si>
  <si>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</si>
  <si>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</si>
  <si>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</si>
  <si>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</si>
  <si>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</si>
  <si>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</si>
  <si>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</si>
  <si>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</si>
  <si>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</si>
  <si>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</si>
  <si>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</si>
  <si>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</si>
  <si>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</si>
  <si>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</si>
  <si>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</si>
  <si>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</si>
  <si>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</si>
  <si>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</si>
  <si>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</si>
  <si>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</si>
  <si>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</si>
  <si>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</si>
  <si>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</si>
  <si>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</si>
  <si>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</si>
  <si>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</si>
  <si>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</si>
  <si>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</si>
  <si>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</si>
  <si>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</si>
  <si>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</si>
  <si>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</si>
  <si>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</si>
  <si>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</si>
  <si>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</si>
  <si>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</si>
  <si>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</si>
  <si>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</si>
  <si>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</si>
  <si>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</si>
  <si>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</si>
  <si>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</si>
  <si>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</si>
  <si>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</si>
  <si>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</si>
  <si>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</si>
  <si>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</si>
  <si>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</si>
  <si>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</si>
  <si>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</si>
  <si>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</si>
  <si>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</si>
  <si>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</si>
  <si>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</si>
  <si>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</si>
  <si>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</si>
  <si>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</si>
  <si>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</si>
  <si>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</si>
  <si>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</si>
  <si>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</si>
  <si>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</si>
  <si>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</si>
  <si>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</si>
  <si>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</si>
  <si>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</si>
  <si>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</si>
  <si>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</si>
  <si>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</si>
  <si>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</si>
  <si>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</si>
  <si>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</si>
  <si>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</si>
  <si>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</si>
  <si>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</si>
  <si>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</si>
  <si>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</si>
  <si>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</si>
  <si>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</si>
  <si>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</si>
  <si>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</si>
  <si>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</si>
  <si>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</si>
  <si>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</si>
  <si>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</si>
  <si>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</si>
  <si>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</si>
  <si>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</si>
  <si>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</si>
  <si>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</si>
  <si>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</si>
  <si>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</si>
  <si>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</si>
  <si>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</si>
  <si>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</si>
  <si>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</si>
  <si>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</si>
  <si>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</si>
  <si>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</si>
  <si>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</si>
  <si>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</si>
  <si>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</si>
  <si>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</si>
  <si>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</si>
  <si>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</si>
  <si>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</si>
  <si>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</si>
  <si>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</si>
  <si>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</si>
  <si>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</si>
  <si>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</si>
  <si>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</si>
  <si>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</si>
  <si>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</si>
  <si>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</si>
  <si>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</si>
  <si>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</si>
  <si>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</si>
  <si>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</si>
  <si>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</si>
  <si>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</si>
  <si>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</si>
  <si>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</si>
  <si>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</si>
  <si>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</si>
  <si>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</si>
  <si>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</si>
  <si>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</si>
  <si>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</si>
  <si>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</si>
  <si>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</si>
  <si>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</si>
  <si>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</si>
  <si>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</si>
  <si>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</si>
  <si>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</si>
  <si>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</si>
  <si>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</si>
  <si>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</si>
  <si>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</si>
  <si>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</si>
  <si>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</si>
  <si>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</si>
  <si>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</si>
  <si>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</si>
  <si>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</si>
  <si>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</si>
  <si>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</si>
  <si>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</si>
  <si>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</si>
  <si>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</si>
  <si>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</si>
  <si>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</si>
  <si>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</si>
  <si>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</si>
  <si>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</si>
  <si>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</si>
  <si>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</si>
  <si>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</si>
  <si>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</si>
  <si>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</si>
  <si>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</si>
  <si>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</si>
  <si>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</si>
  <si>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</si>
  <si>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</si>
  <si>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</si>
  <si>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</si>
  <si>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</si>
  <si>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</si>
  <si>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</si>
  <si>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</si>
  <si>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</si>
  <si>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</si>
  <si>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</si>
  <si>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</si>
  <si>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</si>
  <si>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</si>
  <si>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</si>
  <si>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</si>
  <si>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</si>
  <si>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</si>
  <si>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</si>
  <si>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</si>
  <si>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</si>
  <si>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</si>
  <si>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</si>
  <si>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</si>
  <si>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</si>
  <si>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</si>
  <si>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</si>
  <si>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</si>
  <si>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</si>
  <si>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</si>
  <si>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</si>
  <si>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</si>
  <si>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</si>
  <si>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</si>
  <si>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</si>
  <si>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</si>
  <si>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</si>
  <si>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</si>
  <si>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</si>
  <si>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</si>
  <si>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</si>
  <si>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</si>
  <si>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</si>
  <si>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</si>
  <si>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</si>
  <si>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</si>
  <si>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</si>
  <si>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</si>
  <si>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</si>
  <si>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</si>
  <si>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</si>
  <si>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</si>
  <si>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</si>
  <si>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</si>
  <si>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</si>
  <si>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</si>
  <si>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</si>
  <si>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</si>
  <si>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</si>
  <si>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</si>
  <si>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</si>
  <si>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</si>
  <si>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</si>
  <si>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</si>
  <si>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</si>
  <si>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</si>
  <si>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</si>
  <si>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</si>
  <si>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</si>
  <si>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</si>
  <si>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</si>
  <si>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</si>
  <si>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</si>
  <si>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</si>
  <si>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</si>
  <si>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</si>
  <si>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</si>
  <si>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</si>
  <si>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</si>
  <si>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</si>
  <si>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</si>
  <si>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</si>
  <si>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</si>
  <si>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</si>
  <si>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</si>
  <si>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</si>
  <si>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</si>
  <si>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</si>
  <si>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</si>
  <si>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</si>
  <si>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</si>
  <si>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</si>
  <si>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</si>
  <si>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</si>
  <si>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</si>
  <si>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</si>
  <si>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</si>
  <si>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</si>
  <si>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</si>
  <si>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</si>
  <si>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</si>
  <si>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</si>
  <si>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</si>
  <si>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</si>
  <si>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</si>
  <si>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</si>
  <si>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</si>
  <si>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</si>
  <si>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</si>
  <si>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</si>
  <si>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</si>
  <si>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</si>
  <si>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</si>
  <si>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</si>
  <si>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</si>
  <si>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</si>
  <si>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</si>
  <si>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</si>
  <si>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</si>
  <si>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</si>
  <si>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</si>
  <si>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</si>
  <si>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</si>
  <si>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</si>
  <si>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</si>
  <si>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</si>
  <si>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</si>
  <si>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</si>
  <si>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</si>
  <si>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</si>
  <si>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</si>
  <si>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</si>
  <si>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</si>
  <si>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</si>
  <si>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</si>
  <si>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</si>
  <si>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</si>
  <si>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</si>
  <si>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</si>
  <si>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</si>
  <si>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</si>
  <si>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</si>
  <si>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</si>
  <si>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</si>
  <si>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</si>
  <si>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</si>
  <si>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</si>
  <si>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</si>
  <si>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</si>
  <si>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</si>
  <si>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</si>
  <si>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</si>
  <si>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</si>
  <si>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</si>
  <si>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</si>
  <si>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</si>
  <si>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</si>
  <si>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</si>
  <si>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</si>
  <si>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</si>
  <si>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</si>
  <si>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</si>
  <si>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</si>
  <si>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</si>
  <si>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</si>
  <si>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</si>
  <si>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</si>
  <si>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</si>
  <si>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</si>
  <si>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</si>
  <si>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</si>
  <si>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</si>
  <si>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</si>
  <si>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</si>
  <si>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</si>
  <si>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</si>
  <si>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</si>
  <si>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</si>
  <si>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</si>
  <si>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</si>
  <si>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</si>
  <si>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</si>
  <si>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</si>
  <si>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</si>
  <si>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</si>
  <si>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</si>
  <si>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</si>
  <si>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</si>
  <si>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</si>
  <si>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</si>
  <si>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</si>
  <si>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</si>
  <si>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</si>
  <si>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</si>
  <si>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</si>
  <si>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</si>
  <si>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</si>
  <si>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</si>
  <si>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</si>
  <si>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</si>
  <si>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</si>
  <si>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</si>
  <si>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</si>
  <si>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</si>
  <si>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</si>
  <si>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</si>
  <si>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</si>
  <si>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</si>
  <si>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</si>
  <si>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</si>
  <si>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</si>
  <si>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</si>
  <si>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</si>
  <si>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</si>
  <si>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</si>
  <si>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</si>
  <si>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</si>
  <si>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</si>
  <si>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</si>
  <si>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</si>
  <si>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</si>
  <si>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</si>
  <si>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</si>
  <si>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</si>
  <si>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</si>
  <si>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</si>
  <si>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</si>
  <si>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</si>
  <si>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</si>
  <si>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</si>
  <si>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</si>
  <si>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</si>
  <si>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</si>
  <si>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</si>
  <si>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</si>
  <si>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</si>
  <si>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</si>
  <si>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</si>
  <si>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</si>
  <si>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</si>
  <si>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</si>
  <si>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</si>
  <si>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</si>
  <si>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</si>
  <si>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</si>
  <si>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</si>
  <si>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</si>
  <si>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</si>
  <si>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</si>
  <si>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</si>
  <si>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</si>
  <si>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</si>
  <si>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</si>
  <si>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</si>
  <si>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</si>
  <si>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</si>
  <si>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</si>
  <si>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</si>
  <si>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</si>
  <si>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</si>
  <si>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</si>
  <si>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</si>
  <si>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</si>
  <si>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</si>
  <si>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</si>
  <si>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</si>
  <si>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</si>
  <si>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</si>
  <si>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</si>
  <si>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</si>
  <si>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</si>
  <si>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</si>
  <si>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</si>
  <si>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</si>
  <si>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</si>
  <si>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</si>
  <si>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</si>
  <si>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</si>
  <si>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</si>
  <si>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</si>
  <si>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</si>
  <si>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</si>
  <si>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</si>
  <si>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</si>
  <si>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</si>
  <si>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</si>
  <si>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</si>
  <si>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</si>
  <si>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</si>
  <si>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</si>
  <si>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</si>
  <si>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</si>
  <si>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</si>
  <si>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</si>
  <si>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</si>
  <si>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</si>
  <si>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</si>
  <si>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</si>
  <si>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</si>
  <si>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</si>
  <si>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</si>
  <si>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</si>
  <si>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</si>
  <si>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</si>
  <si>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</si>
  <si>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</si>
  <si>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</si>
  <si>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</si>
  <si>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</si>
  <si>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</si>
  <si>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</si>
  <si>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</si>
  <si>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</si>
  <si>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</si>
  <si>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</si>
  <si>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</si>
  <si>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</si>
  <si>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</si>
  <si>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</si>
  <si>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</si>
  <si>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</si>
  <si>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</si>
  <si>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</si>
  <si>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</si>
  <si>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</si>
  <si>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</si>
  <si>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</si>
  <si>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</si>
  <si>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</si>
  <si>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</si>
  <si>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</si>
  <si>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</si>
  <si>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</si>
  <si>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</si>
  <si>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</si>
  <si>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</si>
  <si>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</si>
  <si>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</si>
  <si>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</si>
  <si>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</si>
  <si>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</si>
  <si>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</si>
  <si>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</si>
  <si>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</si>
  <si>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</si>
  <si>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</si>
  <si>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</si>
  <si>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</si>
  <si>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</si>
  <si>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</si>
  <si>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</si>
  <si>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</si>
  <si>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</si>
  <si>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</si>
  <si>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</si>
  <si>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</si>
  <si>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</si>
  <si>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</si>
  <si>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</si>
  <si>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</si>
  <si>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</si>
  <si>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</si>
  <si>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</si>
  <si>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</si>
  <si>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</si>
  <si>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</si>
  <si>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</si>
  <si>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</si>
  <si>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</si>
  <si>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</si>
  <si>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</si>
  <si>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</si>
  <si>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</si>
  <si>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</si>
  <si>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</si>
  <si>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</si>
  <si>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</si>
  <si>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</si>
  <si>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</si>
  <si>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</si>
  <si>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</si>
  <si>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</si>
  <si>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</si>
  <si>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</si>
  <si>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</si>
  <si>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</si>
  <si>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</si>
  <si>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</si>
  <si>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</si>
  <si>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</si>
  <si>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</si>
  <si>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</si>
  <si>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</si>
  <si>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</si>
  <si>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</si>
  <si>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</si>
  <si>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</si>
  <si>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</si>
  <si>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</si>
  <si>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</si>
  <si>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</si>
  <si>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</si>
  <si>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</si>
  <si>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</si>
  <si>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</si>
  <si>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</si>
  <si>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</si>
  <si>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</si>
  <si>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</si>
  <si>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</si>
  <si>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</si>
  <si>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</si>
  <si>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</si>
  <si>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</si>
  <si>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</si>
  <si>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</si>
  <si>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</si>
  <si>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</si>
  <si>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</si>
  <si>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</si>
  <si>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</si>
  <si>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</si>
  <si>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</si>
  <si>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</si>
  <si>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</si>
  <si>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</si>
  <si>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</si>
  <si>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</si>
  <si>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</si>
  <si>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</si>
  <si>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</si>
  <si>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</si>
  <si>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</si>
  <si>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</si>
  <si>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</si>
  <si>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</si>
  <si>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</si>
  <si>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</si>
  <si>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</si>
  <si>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</si>
  <si>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</si>
  <si>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</si>
  <si>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</si>
  <si>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</si>
  <si>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</si>
  <si>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</si>
  <si>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</si>
  <si>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</si>
  <si>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</si>
  <si>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</si>
  <si>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</si>
  <si>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</si>
  <si>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</si>
  <si>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</si>
  <si>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</si>
  <si>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</si>
  <si>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</si>
  <si>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</si>
  <si>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</si>
  <si>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</si>
  <si>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</si>
  <si>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</si>
  <si>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</si>
  <si>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</si>
  <si>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</si>
  <si>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</si>
  <si>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</si>
  <si>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</si>
  <si>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</si>
  <si>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</si>
  <si>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</si>
  <si>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</si>
  <si>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</si>
  <si>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</si>
  <si>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</si>
  <si>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</si>
  <si>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</si>
  <si>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</si>
  <si>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</si>
  <si>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</si>
  <si>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</si>
  <si>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</si>
  <si>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</si>
  <si>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</si>
  <si>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</si>
  <si>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</si>
  <si>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</si>
  <si>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</si>
  <si>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</si>
  <si>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</si>
  <si>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</si>
  <si>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</si>
  <si>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</si>
  <si>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</si>
  <si>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</si>
  <si>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</si>
  <si>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</si>
  <si>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</si>
  <si>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</si>
  <si>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</si>
  <si>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</si>
  <si>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</si>
  <si>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</si>
  <si>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</si>
  <si>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</si>
  <si>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</si>
  <si>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</si>
  <si>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</si>
  <si>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</si>
  <si>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</si>
  <si>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</si>
  <si>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</si>
  <si>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</si>
  <si>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</si>
  <si>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</si>
  <si>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</si>
  <si>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</si>
  <si>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</si>
  <si>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</si>
  <si>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</si>
  <si>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</si>
  <si>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</si>
  <si>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</si>
  <si>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</si>
  <si>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</si>
  <si>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</si>
  <si>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</si>
  <si>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</si>
  <si>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</si>
  <si>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</si>
  <si>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</si>
  <si>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</si>
  <si>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</si>
  <si>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</si>
  <si>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</si>
  <si>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</si>
  <si>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</si>
  <si>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</si>
  <si>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</si>
  <si>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</si>
  <si>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</si>
  <si>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</si>
  <si>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</si>
  <si>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</si>
  <si>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</si>
  <si>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</si>
  <si>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</si>
  <si>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</si>
  <si>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</si>
  <si>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</si>
  <si>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</si>
  <si>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</si>
  <si>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</si>
  <si>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</si>
  <si>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</si>
  <si>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</si>
  <si>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</si>
  <si>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</si>
  <si>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</si>
  <si>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</si>
  <si>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</si>
  <si>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</si>
  <si>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</si>
  <si>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</si>
  <si>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</si>
  <si>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</si>
  <si>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</si>
  <si>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</si>
  <si>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</si>
  <si>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</si>
  <si>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</si>
  <si>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</si>
  <si>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</si>
  <si>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</si>
  <si>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</si>
  <si>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</si>
  <si>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</si>
  <si>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</si>
  <si>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</si>
  <si>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</si>
  <si>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</si>
  <si>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</si>
  <si>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</si>
  <si>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</si>
  <si>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</si>
  <si>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</si>
  <si>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</si>
  <si>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</si>
  <si>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</si>
  <si>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</si>
  <si>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</si>
  <si>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</si>
  <si>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</si>
  <si>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</si>
  <si>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</si>
  <si>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</si>
  <si>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</si>
  <si>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</si>
  <si>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</si>
  <si>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</si>
  <si>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</si>
  <si>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</si>
  <si>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</si>
  <si>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</si>
  <si>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</si>
  <si>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</si>
  <si>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</si>
  <si>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</si>
  <si>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</si>
  <si>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</si>
  <si>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</si>
  <si>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</si>
  <si>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</si>
  <si>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</si>
  <si>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</si>
  <si>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</si>
  <si>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</si>
  <si>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</si>
  <si>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</si>
  <si>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</si>
  <si>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</si>
  <si>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</si>
  <si>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</si>
  <si>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</si>
  <si>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</si>
  <si>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</si>
  <si>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</si>
  <si>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</si>
  <si>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</si>
  <si>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</si>
  <si>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</si>
  <si>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</si>
  <si>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</si>
  <si>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</si>
  <si>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</si>
  <si>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</si>
  <si>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</si>
  <si>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</si>
  <si>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</si>
  <si>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</si>
  <si>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</si>
  <si>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</si>
  <si>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</si>
  <si>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</si>
  <si>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</si>
  <si>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</si>
  <si>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</si>
  <si>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</si>
  <si>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</si>
  <si>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</si>
  <si>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</si>
  <si>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</si>
  <si>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</si>
  <si>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</si>
  <si>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</si>
  <si>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</si>
  <si>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</si>
  <si>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</si>
  <si>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</si>
  <si>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</si>
  <si>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</si>
  <si>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</si>
  <si>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</si>
  <si>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</si>
  <si>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</si>
  <si>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</si>
  <si>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</si>
  <si>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</si>
  <si>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</si>
  <si>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</si>
  <si>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</si>
  <si>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</si>
  <si>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</si>
  <si>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</si>
  <si>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</si>
  <si>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</si>
  <si>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</si>
  <si>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</si>
  <si>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</si>
  <si>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</si>
  <si>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</si>
  <si>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</si>
  <si>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</si>
  <si>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</si>
  <si>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</si>
  <si>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</si>
  <si>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</si>
  <si>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</si>
  <si>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</si>
  <si>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</si>
  <si>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</si>
  <si>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</si>
  <si>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</si>
  <si>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</si>
  <si>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</si>
  <si>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</si>
  <si>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</si>
  <si>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</si>
  <si>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</si>
  <si>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</si>
  <si>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</si>
  <si>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</si>
  <si>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</si>
  <si>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</si>
  <si>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</si>
  <si>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</si>
  <si>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</si>
  <si>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</si>
  <si>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</si>
  <si>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</si>
  <si>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</si>
  <si>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</si>
  <si>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</si>
  <si>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</si>
  <si>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</si>
  <si>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</si>
  <si>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</si>
  <si>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</si>
  <si>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</si>
  <si>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</si>
  <si>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</si>
  <si>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</si>
  <si>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</si>
  <si>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</si>
  <si>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</si>
  <si>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</si>
  <si>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</si>
  <si>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</si>
  <si>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</si>
  <si>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</si>
  <si>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</si>
  <si>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</si>
  <si>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</si>
  <si>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</si>
  <si>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</si>
  <si>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</si>
  <si>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</si>
  <si>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</si>
  <si>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</si>
  <si>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</si>
  <si>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</si>
  <si>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</si>
  <si>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</si>
  <si>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</si>
  <si>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</si>
  <si>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</si>
  <si>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</si>
  <si>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</si>
  <si>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</si>
  <si>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</si>
  <si>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</si>
  <si>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</si>
  <si>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</si>
  <si>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</si>
  <si>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</si>
  <si>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</si>
  <si>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</si>
  <si>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</si>
  <si>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</si>
  <si>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</si>
  <si>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</si>
  <si>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</si>
  <si>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</si>
  <si>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</si>
  <si>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</si>
  <si>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</si>
  <si>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</si>
  <si>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</si>
  <si>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</si>
  <si>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</si>
  <si>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</si>
  <si>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</si>
  <si>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</si>
  <si>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</si>
  <si>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</si>
  <si>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</si>
  <si>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</si>
  <si>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</si>
  <si>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</si>
  <si>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</si>
  <si>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</si>
  <si>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</si>
  <si>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</si>
  <si>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</si>
  <si>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</si>
  <si>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</si>
  <si>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</si>
  <si>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</si>
  <si>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</si>
  <si>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</si>
  <si>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</si>
  <si>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</si>
  <si>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</si>
  <si>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</si>
  <si>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</si>
  <si>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</si>
  <si>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</si>
  <si>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</si>
  <si>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</si>
  <si>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</si>
  <si>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</si>
  <si>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</si>
  <si>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</si>
  <si>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</si>
  <si>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</si>
  <si>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</si>
  <si>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</si>
  <si>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</si>
  <si>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</si>
  <si>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</si>
  <si>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</si>
  <si>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</si>
  <si>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</si>
  <si>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</si>
  <si>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</si>
  <si>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</si>
  <si>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</si>
  <si>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</si>
  <si>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</si>
  <si>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</si>
  <si>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</si>
  <si>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</si>
  <si>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</si>
  <si>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</si>
  <si>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</si>
  <si>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</si>
  <si>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</si>
  <si>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</si>
  <si>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</si>
  <si>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</si>
  <si>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</si>
  <si>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</si>
  <si>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</si>
  <si>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</si>
  <si>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</si>
  <si>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</si>
  <si>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</si>
  <si>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</si>
  <si>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</si>
  <si>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</si>
  <si>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</si>
  <si>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</si>
  <si>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</si>
  <si>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</si>
  <si>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</si>
  <si>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</si>
  <si>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</si>
  <si>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</si>
  <si>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</si>
  <si>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</si>
  <si>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</si>
  <si>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</si>
  <si>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</si>
  <si>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</si>
  <si>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</si>
  <si>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</si>
  <si>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</si>
  <si>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</si>
  <si>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</si>
  <si>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</si>
  <si>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</si>
  <si>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</si>
  <si>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</si>
  <si>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</si>
  <si>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</si>
  <si>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</si>
  <si>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</si>
  <si>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</si>
  <si>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</si>
  <si>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</si>
  <si>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</si>
  <si>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</si>
  <si>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</si>
  <si>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</si>
  <si>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</si>
  <si>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</si>
  <si>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</si>
  <si>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</si>
  <si>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</si>
  <si>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</si>
  <si>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</si>
  <si>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</si>
  <si>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</si>
  <si>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</si>
  <si>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</si>
  <si>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</si>
  <si>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</si>
  <si>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</si>
  <si>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</si>
  <si>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</si>
  <si>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</si>
  <si>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</si>
  <si>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</si>
  <si>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</si>
  <si>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</si>
  <si>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</si>
  <si>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</si>
  <si>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</si>
  <si>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</si>
  <si>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</si>
  <si>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</si>
  <si>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</si>
  <si>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</si>
  <si>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</si>
  <si>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</si>
  <si>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</si>
  <si>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</si>
  <si>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</si>
  <si>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</si>
  <si>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</si>
  <si>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</si>
  <si>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</si>
  <si>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</si>
  <si>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</si>
  <si>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</si>
  <si>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</si>
  <si>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</si>
  <si>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</si>
  <si>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</si>
  <si>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</si>
  <si>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</si>
  <si>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</si>
  <si>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</si>
  <si>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</si>
  <si>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</si>
  <si>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</si>
  <si>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</si>
  <si>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</si>
  <si>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</si>
  <si>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</si>
  <si>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</si>
  <si>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</si>
  <si>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</si>
  <si>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</si>
  <si>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</si>
  <si>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</si>
  <si>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</si>
  <si>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</si>
  <si>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</si>
  <si>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</si>
  <si>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</si>
  <si>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</si>
  <si>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</si>
  <si>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</si>
  <si>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</si>
  <si>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</si>
  <si>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</si>
  <si>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</si>
  <si>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</si>
  <si>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</si>
  <si>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</si>
  <si>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</si>
  <si>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</si>
  <si>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</si>
  <si>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</si>
  <si>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</si>
  <si>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</si>
  <si>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</si>
  <si>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</si>
  <si>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</si>
  <si>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</si>
  <si>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</si>
  <si>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</si>
  <si>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</si>
  <si>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</si>
  <si>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</si>
  <si>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</si>
  <si>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</si>
  <si>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</si>
  <si>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</si>
  <si>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</si>
  <si>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</si>
  <si>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</si>
  <si>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</si>
  <si>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</si>
  <si>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</si>
  <si>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</si>
  <si>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</si>
  <si>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</si>
  <si>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</si>
  <si>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</si>
  <si>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</si>
  <si>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</si>
  <si>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</si>
  <si>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</si>
  <si>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</si>
  <si>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</si>
  <si>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</si>
  <si>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</si>
  <si>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</si>
  <si>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</si>
  <si>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</si>
  <si>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</si>
  <si>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</si>
  <si>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</si>
  <si>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</si>
  <si>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</si>
  <si>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</si>
  <si>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</si>
  <si>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</si>
  <si>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</si>
  <si>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</si>
  <si>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</si>
  <si>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</si>
  <si>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</si>
  <si>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</si>
  <si>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</si>
  <si>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</si>
  <si>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</si>
  <si>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</si>
  <si>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</si>
  <si>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</si>
  <si>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</si>
  <si>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</si>
  <si>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</si>
  <si>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</si>
  <si>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</si>
  <si>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</si>
  <si>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</si>
  <si>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</si>
  <si>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</si>
  <si>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</si>
  <si>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</si>
  <si>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</si>
  <si>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</si>
  <si>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</si>
  <si>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</si>
  <si>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</si>
  <si>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</si>
  <si>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</si>
  <si>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</si>
  <si>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</si>
  <si>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</si>
  <si>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</si>
  <si>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</si>
  <si>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</si>
  <si>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</si>
  <si>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</si>
  <si>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</si>
  <si>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</si>
  <si>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</si>
  <si>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</si>
  <si>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</si>
  <si>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</si>
  <si>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</si>
  <si>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</si>
  <si>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</si>
  <si>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</si>
  <si>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</si>
  <si>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</si>
  <si>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</si>
  <si>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</si>
  <si>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</si>
  <si>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</si>
  <si>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</si>
  <si>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</si>
  <si>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</si>
  <si>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</si>
  <si>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</si>
  <si>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</si>
  <si>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</si>
  <si>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</si>
  <si>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</si>
  <si>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</si>
  <si>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</si>
  <si>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</si>
  <si>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</si>
  <si>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</si>
  <si>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</si>
  <si>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</si>
  <si>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</si>
  <si>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</si>
  <si>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</si>
  <si>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</si>
  <si>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</si>
  <si>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</si>
  <si>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</si>
  <si>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</si>
  <si>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</si>
  <si>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</si>
  <si>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</si>
  <si>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</si>
  <si>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</si>
  <si>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</si>
  <si>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</si>
  <si>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</si>
  <si>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</si>
  <si>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</si>
  <si>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</si>
  <si>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</si>
  <si>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</si>
  <si>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</si>
  <si>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</si>
  <si>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</si>
  <si>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</si>
  <si>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</si>
  <si>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</si>
  <si>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</si>
  <si>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</si>
  <si>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</si>
  <si>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</si>
  <si>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</si>
  <si>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</si>
  <si>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</si>
  <si>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</si>
  <si>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</si>
  <si>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</si>
  <si>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</si>
  <si>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</si>
  <si>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</si>
  <si>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</si>
  <si>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</si>
  <si>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</si>
  <si>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</si>
  <si>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</si>
  <si>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</si>
  <si>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</si>
  <si>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</si>
  <si>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</si>
  <si>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</si>
  <si>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</si>
  <si>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</si>
  <si>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</si>
  <si>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</si>
  <si>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</si>
  <si>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</si>
  <si>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</si>
  <si>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</si>
  <si>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</si>
  <si>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</si>
  <si>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</si>
  <si>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</si>
  <si>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</si>
  <si>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</si>
  <si>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</si>
  <si>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</si>
  <si>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</si>
  <si>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</si>
  <si>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</si>
  <si>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</si>
  <si>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</si>
  <si>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</si>
  <si>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</si>
  <si>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</si>
  <si>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</si>
  <si>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</si>
  <si>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</si>
  <si>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</si>
  <si>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</si>
  <si>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</si>
  <si>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</si>
  <si>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</si>
  <si>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</si>
  <si>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</si>
  <si>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</si>
  <si>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</si>
  <si>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</si>
  <si>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</si>
  <si>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</si>
  <si>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</si>
  <si>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</si>
  <si>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</si>
  <si>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</si>
  <si>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</si>
  <si>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</si>
  <si>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</si>
  <si>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</si>
  <si>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</si>
  <si>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</si>
  <si>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</si>
  <si>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</si>
  <si>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</si>
  <si>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</si>
  <si>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</si>
  <si>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</si>
  <si>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</si>
  <si>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</si>
  <si>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</si>
  <si>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</si>
  <si>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</si>
  <si>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</si>
  <si>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</si>
  <si>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</si>
  <si>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</si>
  <si>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</si>
  <si>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</si>
  <si>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</si>
  <si>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</si>
  <si>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</si>
  <si>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</si>
  <si>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</si>
  <si>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</si>
  <si>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</si>
  <si>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</si>
  <si>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</si>
  <si>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</si>
  <si>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</si>
  <si>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</si>
  <si>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</si>
  <si>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</si>
  <si>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</si>
  <si>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</si>
  <si>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</si>
  <si>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</si>
  <si>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</si>
  <si>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</si>
  <si>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</si>
  <si>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</si>
  <si>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</si>
  <si>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</si>
  <si>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</si>
  <si>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</si>
  <si>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</si>
  <si>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</si>
  <si>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</si>
  <si>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</si>
  <si>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</si>
  <si>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</si>
  <si>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</si>
  <si>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</si>
  <si>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</si>
  <si>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</si>
  <si>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</si>
  <si>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</si>
  <si>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</si>
  <si>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</si>
  <si>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</si>
  <si>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</si>
  <si>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</si>
  <si>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</si>
  <si>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</si>
  <si>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</si>
  <si>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</si>
  <si>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</si>
  <si>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</si>
  <si>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</si>
  <si>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</si>
  <si>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</si>
  <si>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</si>
  <si>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</si>
  <si>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</si>
  <si>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</si>
  <si>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</si>
  <si>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</si>
  <si>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</si>
  <si>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</si>
  <si>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</si>
  <si>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</si>
  <si>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</si>
  <si>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</si>
  <si>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</si>
  <si>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</si>
  <si>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</si>
  <si>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</si>
  <si>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</si>
  <si>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</si>
  <si>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</si>
  <si>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</si>
  <si>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</si>
  <si>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</si>
  <si>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</si>
  <si>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</si>
  <si>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</si>
  <si>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</si>
  <si>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</si>
  <si>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</si>
  <si>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</si>
  <si>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</si>
  <si>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</si>
  <si>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</si>
  <si>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</si>
  <si>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</si>
  <si>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</si>
  <si>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</si>
  <si>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</si>
  <si>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</si>
  <si>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</si>
  <si>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</si>
  <si>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</si>
  <si>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</si>
  <si>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</si>
  <si>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</si>
  <si>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</si>
  <si>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</si>
  <si>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</si>
  <si>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</si>
  <si>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</si>
  <si>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</si>
  <si>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</si>
  <si>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</si>
  <si>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</si>
  <si>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</si>
  <si>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</si>
  <si>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</si>
  <si>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</si>
  <si>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</si>
  <si>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</si>
  <si>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</si>
  <si>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</si>
  <si>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</si>
  <si>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</si>
  <si>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</si>
  <si>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</si>
  <si>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</si>
  <si>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</si>
  <si>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</si>
  <si>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</si>
  <si>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</si>
  <si>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</si>
  <si>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</si>
  <si>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</si>
  <si>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</si>
  <si>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</si>
  <si>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</si>
  <si>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</si>
  <si>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</si>
  <si>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</si>
  <si>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</si>
  <si>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</si>
  <si>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</si>
  <si>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</si>
  <si>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</si>
  <si>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</si>
  <si>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</si>
  <si>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</si>
  <si>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</si>
  <si>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</si>
  <si>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</si>
  <si>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</si>
  <si>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</si>
  <si>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</si>
  <si>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</si>
  <si>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</si>
  <si>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</si>
  <si>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</si>
  <si>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</si>
  <si>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</si>
  <si>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</si>
  <si>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</si>
  <si>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</si>
  <si>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</si>
  <si>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</si>
  <si>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</si>
  <si>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</si>
  <si>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</si>
  <si>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</si>
  <si>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</si>
  <si>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</si>
  <si>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</si>
  <si>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</si>
  <si>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</si>
  <si>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</si>
  <si>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</si>
  <si>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</si>
  <si>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</si>
  <si>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</si>
  <si>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</si>
  <si>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</si>
  <si>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</si>
  <si>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</si>
  <si>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</si>
  <si>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</si>
  <si>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</si>
  <si>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</si>
  <si>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</si>
  <si>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</si>
  <si>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</si>
  <si>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</si>
  <si>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</si>
  <si>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</si>
  <si>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</si>
  <si>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</si>
  <si>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</si>
  <si>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</si>
  <si>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</si>
  <si>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</si>
  <si>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</si>
  <si>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</si>
  <si>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</si>
  <si>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</si>
  <si>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</si>
  <si>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</si>
  <si>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</si>
  <si>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</si>
  <si>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</si>
  <si>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</si>
  <si>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</si>
  <si>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</si>
  <si>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</si>
  <si>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</si>
  <si>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</si>
  <si>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</si>
  <si>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</si>
  <si>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</si>
  <si>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</si>
  <si>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</si>
  <si>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</si>
  <si>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</si>
  <si>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</si>
  <si>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</si>
  <si>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</si>
  <si>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</si>
  <si>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</si>
  <si>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</si>
  <si>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</si>
  <si>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</si>
  <si>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</si>
  <si>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</si>
  <si>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</si>
  <si>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</si>
  <si>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</si>
  <si>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</si>
  <si>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</si>
  <si>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</si>
  <si>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</si>
  <si>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</si>
  <si>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</si>
  <si>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</si>
  <si>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</si>
  <si>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</si>
  <si>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</si>
  <si>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</si>
  <si>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</si>
  <si>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</si>
  <si>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</si>
  <si>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</si>
  <si>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</si>
  <si>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</si>
  <si>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</si>
  <si>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</si>
  <si>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</si>
  <si>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</si>
  <si>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</si>
  <si>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</si>
  <si>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</si>
  <si>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</si>
  <si>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</si>
  <si>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</si>
  <si>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</si>
  <si>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</si>
  <si>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</si>
  <si>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</si>
  <si>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</si>
  <si>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</si>
  <si>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</si>
  <si>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</si>
  <si>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</si>
  <si>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</si>
  <si>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</si>
  <si>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</si>
  <si>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</si>
  <si>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</si>
  <si>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</si>
  <si>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</si>
  <si>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</si>
  <si>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</si>
  <si>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</si>
  <si>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</si>
  <si>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</si>
  <si>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</si>
  <si>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</si>
  <si>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</si>
  <si>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</si>
  <si>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</si>
  <si>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</si>
  <si>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</si>
  <si>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</si>
  <si>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</si>
  <si>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</si>
  <si>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</si>
  <si>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</si>
  <si>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</si>
  <si>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</si>
  <si>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</si>
  <si>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</si>
  <si>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</si>
  <si>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</si>
  <si>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</si>
  <si>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</si>
  <si>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</si>
  <si>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</si>
  <si>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</si>
  <si>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</si>
  <si>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</si>
  <si>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</si>
  <si>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</si>
  <si>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</si>
  <si>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</si>
  <si>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</si>
  <si>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</si>
  <si>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</si>
  <si>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</si>
  <si>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</si>
  <si>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</si>
  <si>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</si>
  <si>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</si>
  <si>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</si>
  <si>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</si>
  <si>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</si>
  <si>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</si>
  <si>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</si>
  <si>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</si>
  <si>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</si>
  <si>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</si>
  <si>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</si>
  <si>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</si>
  <si>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</si>
  <si>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</si>
  <si>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</si>
  <si>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</si>
  <si>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</si>
  <si>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</si>
  <si>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</si>
  <si>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</si>
  <si>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</si>
  <si>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</si>
  <si>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</si>
  <si>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</si>
  <si>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</si>
  <si>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</si>
  <si>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</si>
  <si>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</si>
  <si>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</si>
  <si>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</si>
  <si>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</si>
  <si>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</si>
  <si>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</si>
  <si>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</si>
  <si>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</si>
  <si>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</si>
  <si>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</si>
  <si>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</si>
  <si>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</si>
  <si>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</si>
  <si>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</si>
  <si>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</si>
  <si>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</si>
  <si>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</si>
  <si>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</si>
  <si>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</si>
  <si>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</si>
  <si>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</si>
  <si>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</si>
  <si>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</si>
  <si>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</si>
  <si>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</si>
  <si>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</si>
  <si>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</si>
  <si>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</si>
  <si>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</si>
  <si>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</si>
  <si>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</si>
  <si>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</si>
  <si>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</si>
  <si>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</si>
  <si>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</si>
  <si>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</si>
  <si>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</si>
  <si>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</si>
  <si>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</si>
  <si>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</si>
  <si>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</si>
  <si>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</si>
  <si>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</si>
  <si>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</si>
  <si>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</si>
  <si>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</si>
  <si>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</si>
  <si>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</si>
  <si>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</si>
  <si>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</si>
  <si>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</si>
  <si>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</si>
  <si>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</si>
  <si>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</si>
  <si>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</si>
  <si>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</si>
  <si>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</si>
  <si>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</si>
  <si>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</si>
  <si>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</si>
  <si>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</si>
  <si>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</si>
  <si>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</si>
  <si>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</si>
  <si>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</si>
  <si>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</si>
  <si>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</si>
  <si>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</si>
  <si>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</si>
  <si>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</si>
  <si>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</si>
  <si>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</si>
  <si>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</si>
  <si>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</si>
  <si>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</si>
  <si>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</si>
  <si>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</si>
  <si>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</si>
  <si>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</si>
  <si>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</si>
  <si>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</si>
  <si>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</si>
  <si>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</si>
  <si>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</si>
  <si>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</si>
  <si>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</si>
  <si>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</si>
  <si>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</si>
  <si>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</si>
  <si>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</si>
  <si>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</si>
  <si>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</si>
  <si>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</si>
  <si>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</si>
  <si>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</si>
  <si>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</si>
  <si>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</si>
  <si>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</si>
  <si>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</si>
  <si>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</si>
  <si>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</si>
  <si>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</si>
  <si>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</si>
  <si>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</si>
  <si>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</si>
  <si>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</si>
  <si>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</si>
  <si>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</si>
  <si>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</si>
  <si>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</si>
  <si>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</si>
  <si>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</si>
  <si>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</si>
  <si>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</si>
  <si>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</si>
  <si>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</si>
  <si>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</si>
  <si>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</si>
  <si>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</si>
  <si>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</si>
  <si>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</si>
  <si>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</si>
  <si>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</si>
  <si>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</si>
  <si>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</si>
  <si>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</si>
  <si>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</si>
  <si>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</si>
  <si>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</si>
  <si>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</si>
  <si>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</si>
  <si>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</si>
  <si>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</si>
  <si>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</si>
  <si>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</si>
  <si>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</si>
  <si>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</si>
  <si>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</si>
  <si>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</si>
  <si>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</si>
  <si>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</si>
  <si>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</si>
  <si>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</si>
  <si>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</si>
  <si>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</si>
  <si>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</si>
  <si>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</si>
  <si>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</si>
  <si>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</si>
  <si>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</si>
  <si>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</si>
  <si>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</si>
  <si>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</si>
  <si>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</si>
  <si>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</si>
  <si>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</si>
  <si>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</si>
  <si>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</si>
  <si>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</si>
  <si>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</si>
  <si>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</si>
  <si>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</si>
  <si>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</si>
  <si>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</si>
  <si>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</si>
  <si>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</si>
  <si>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</si>
  <si>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</si>
  <si>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</si>
  <si>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</si>
  <si>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</si>
  <si>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</si>
  <si>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</si>
  <si>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</si>
  <si>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</si>
  <si>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</si>
  <si>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</si>
  <si>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</si>
  <si>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</si>
  <si>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</si>
  <si>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</si>
  <si>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</si>
  <si>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</si>
  <si>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</si>
  <si>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</si>
  <si>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</si>
  <si>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</si>
  <si>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</si>
  <si>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</si>
  <si>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</si>
  <si>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</si>
  <si>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</si>
  <si>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</si>
  <si>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</si>
  <si>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</si>
  <si>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</si>
  <si>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</si>
  <si>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</si>
  <si>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</si>
  <si>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</si>
  <si>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</si>
  <si>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</si>
  <si>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</si>
  <si>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</si>
  <si>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</si>
  <si>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</si>
  <si>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</si>
  <si>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</si>
  <si>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</si>
  <si>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</si>
  <si>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</si>
  <si>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</si>
  <si>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</si>
  <si>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</si>
  <si>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</si>
  <si>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</si>
  <si>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</si>
  <si>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</si>
  <si>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</si>
  <si>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</si>
  <si>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</si>
  <si>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</si>
  <si>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</si>
  <si>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</si>
  <si>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</si>
  <si>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</si>
  <si>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</si>
  <si>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</si>
  <si>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</si>
  <si>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</si>
  <si>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</si>
  <si>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</si>
  <si>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</si>
  <si>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</si>
  <si>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</si>
  <si>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</si>
  <si>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</si>
  <si>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</si>
  <si>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</si>
  <si>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</si>
  <si>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</si>
  <si>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</si>
  <si>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</si>
  <si>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</si>
  <si>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</si>
  <si>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</si>
  <si>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</si>
  <si>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</si>
  <si>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</si>
  <si>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</si>
  <si>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</si>
  <si>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</si>
  <si>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</si>
  <si>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</si>
  <si>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</si>
  <si>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</si>
  <si>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</si>
  <si>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</si>
  <si>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</si>
  <si>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</si>
  <si>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</si>
  <si>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</si>
  <si>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</si>
  <si>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</si>
  <si>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</si>
  <si>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</si>
  <si>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</si>
  <si>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</si>
  <si>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</si>
  <si>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</si>
  <si>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</si>
  <si>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</si>
  <si>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</si>
  <si>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</si>
  <si>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</si>
  <si>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</si>
  <si>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</si>
  <si>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</si>
  <si>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</si>
  <si>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</si>
  <si>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</si>
  <si>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</si>
  <si>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</si>
  <si>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</si>
  <si>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</si>
  <si>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</si>
  <si>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</si>
  <si>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</si>
  <si>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</si>
  <si>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</si>
  <si>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</si>
  <si>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</si>
  <si>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</si>
  <si>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</si>
  <si>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</si>
  <si>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</si>
  <si>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</si>
  <si>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</si>
  <si>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</si>
  <si>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</si>
  <si>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</si>
  <si>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</si>
  <si>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</si>
  <si>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</si>
  <si>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</si>
  <si>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</si>
  <si>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</si>
  <si>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</si>
  <si>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</si>
  <si>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</si>
  <si>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</si>
  <si>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</si>
  <si>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</si>
  <si>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</si>
  <si>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</si>
  <si>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</si>
  <si>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</si>
  <si>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</si>
  <si>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</si>
  <si>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</si>
  <si>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</si>
  <si>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</si>
  <si>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</si>
  <si>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</si>
  <si>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</si>
  <si>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</si>
  <si>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</si>
  <si>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</si>
  <si>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</si>
  <si>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</si>
  <si>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</si>
  <si>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</si>
  <si>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</si>
  <si>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</si>
  <si>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</si>
  <si>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</si>
  <si>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</si>
  <si>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</si>
  <si>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</si>
  <si>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</si>
  <si>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</si>
  <si>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</si>
  <si>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</si>
  <si>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</si>
  <si>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</si>
  <si>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</si>
  <si>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</si>
  <si>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</si>
  <si>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</si>
  <si>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</si>
  <si>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</si>
  <si>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</si>
  <si>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</si>
  <si>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</si>
  <si>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</si>
  <si>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</si>
  <si>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</si>
  <si>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</si>
  <si>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</si>
  <si>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</si>
  <si>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</si>
  <si>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</si>
  <si>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</si>
  <si>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</si>
  <si>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</si>
  <si>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</si>
  <si>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</si>
  <si>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</si>
  <si>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</si>
  <si>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</si>
  <si>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</si>
  <si>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</si>
  <si>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</si>
  <si>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</si>
  <si>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</si>
  <si>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</si>
  <si>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</si>
  <si>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</si>
  <si>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</si>
  <si>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</si>
  <si>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</si>
  <si>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</si>
  <si>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</si>
  <si>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</si>
  <si>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</si>
  <si>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</si>
  <si>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</si>
  <si>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</si>
  <si>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</si>
  <si>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</si>
  <si>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</si>
  <si>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</si>
  <si>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</si>
  <si>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</si>
  <si>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</si>
  <si>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</si>
  <si>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</si>
  <si>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</si>
  <si>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</si>
  <si>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</si>
  <si>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</si>
  <si>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</si>
  <si>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</si>
  <si>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</si>
  <si>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</si>
  <si>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</si>
  <si>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</si>
  <si>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</si>
  <si>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</si>
  <si>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</si>
  <si>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</si>
  <si>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</si>
  <si>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</si>
  <si>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</si>
  <si>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</si>
  <si>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</si>
  <si>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</si>
  <si>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</si>
  <si>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</si>
  <si>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</si>
  <si>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</si>
  <si>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</si>
  <si>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</si>
  <si>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</si>
  <si>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</si>
  <si>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</si>
  <si>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</si>
  <si>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</si>
  <si>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</si>
  <si>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</si>
  <si>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</si>
  <si>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</si>
  <si>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</si>
  <si>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</si>
  <si>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</si>
  <si>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</si>
  <si>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</si>
  <si>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</si>
  <si>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</si>
  <si>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</si>
  <si>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</si>
  <si>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</si>
  <si>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</si>
  <si>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</si>
  <si>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</si>
  <si>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</si>
  <si>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</si>
  <si>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</si>
  <si>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</si>
  <si>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</si>
  <si>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</si>
  <si>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</si>
  <si>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</si>
  <si>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</si>
  <si>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</si>
  <si>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</si>
  <si>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</si>
  <si>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</si>
  <si>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</si>
  <si>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</si>
  <si>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</si>
  <si>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</si>
  <si>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</si>
  <si>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</si>
  <si>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</si>
  <si>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</si>
  <si>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</si>
  <si>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</si>
  <si>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</si>
  <si>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</si>
  <si>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</si>
  <si>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</si>
  <si>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</si>
  <si>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</si>
  <si>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</si>
  <si>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</si>
  <si>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</si>
  <si>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</si>
  <si>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</si>
  <si>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</si>
  <si>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</si>
  <si>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</si>
  <si>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</si>
  <si>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</si>
  <si>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</si>
  <si>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</si>
  <si>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</si>
  <si>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</si>
  <si>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</si>
  <si>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</si>
  <si>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</si>
  <si>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</si>
  <si>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</si>
  <si>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</si>
  <si>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</si>
  <si>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</si>
  <si>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</si>
  <si>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</si>
  <si>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</si>
  <si>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</si>
  <si>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</si>
  <si>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</si>
  <si>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</si>
  <si>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</si>
  <si>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</si>
  <si>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</si>
  <si>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</si>
  <si>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</si>
  <si>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</si>
  <si>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</si>
  <si>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</si>
  <si>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</si>
  <si>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</si>
  <si>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</si>
  <si>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</si>
  <si>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</si>
  <si>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</si>
  <si>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</si>
  <si>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</si>
  <si>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</si>
  <si>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</si>
  <si>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</si>
  <si>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</si>
  <si>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</si>
  <si>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</si>
  <si>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</si>
  <si>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</si>
  <si>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</si>
  <si>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</si>
  <si>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</si>
  <si>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</si>
  <si>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</si>
  <si>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</si>
  <si>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</si>
  <si>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</si>
  <si>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</si>
  <si>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</si>
  <si>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</si>
  <si>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</si>
  <si>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</si>
  <si>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</si>
  <si>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</si>
  <si>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</si>
  <si>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</si>
  <si>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</si>
  <si>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</si>
  <si>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</si>
  <si>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</si>
  <si>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</si>
  <si>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</si>
  <si>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</si>
  <si>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</si>
  <si>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</si>
  <si>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</si>
  <si>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</si>
  <si>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</si>
  <si>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</si>
  <si>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</si>
  <si>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</si>
  <si>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</si>
  <si>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</si>
  <si>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</si>
  <si>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</si>
  <si>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</si>
  <si>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</si>
  <si>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</si>
  <si>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</si>
  <si>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</si>
  <si>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</si>
  <si>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</si>
  <si>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</si>
  <si>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</si>
  <si>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</si>
  <si>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</si>
  <si>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</si>
  <si>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</si>
  <si>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</si>
  <si>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</si>
  <si>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</si>
  <si>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</si>
  <si>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</si>
  <si>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</si>
  <si>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</si>
  <si>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</si>
  <si>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</si>
  <si>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</si>
  <si>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</si>
  <si>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</si>
  <si>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</si>
  <si>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</si>
  <si>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</si>
  <si>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</si>
  <si>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</si>
  <si>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</si>
  <si>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</si>
  <si>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</si>
  <si>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</si>
  <si>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</si>
  <si>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</si>
  <si>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</si>
  <si>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</si>
  <si>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</si>
  <si>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</si>
  <si>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</si>
  <si>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</si>
  <si>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</si>
  <si>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</si>
  <si>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</si>
  <si>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</si>
  <si>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</si>
  <si>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</si>
  <si>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</si>
  <si>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</si>
  <si>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</si>
  <si>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</si>
  <si>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</si>
  <si>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</si>
  <si>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</si>
  <si>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</si>
  <si>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</si>
  <si>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</si>
  <si>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</si>
  <si>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</si>
  <si>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</si>
  <si>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</si>
  <si>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</si>
  <si>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</si>
  <si>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</si>
  <si>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</si>
  <si>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</si>
  <si>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</si>
  <si>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</si>
  <si>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</si>
  <si>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</si>
  <si>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</si>
  <si>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</si>
  <si>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</si>
  <si>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</si>
  <si>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</si>
  <si>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</si>
  <si>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</si>
  <si>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</si>
  <si>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</si>
  <si>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</si>
  <si>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</si>
  <si>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</si>
  <si>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</si>
  <si>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</si>
  <si>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</si>
  <si>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</si>
  <si>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</si>
  <si>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</si>
  <si>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</si>
  <si>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</si>
  <si>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</si>
  <si>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</si>
  <si>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</si>
  <si>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</si>
  <si>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</si>
  <si>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</si>
  <si>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</si>
  <si>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</si>
  <si>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</si>
  <si>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</si>
  <si>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</si>
  <si>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</si>
  <si>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</si>
  <si>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</si>
  <si>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</si>
  <si>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</si>
  <si>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</si>
  <si>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</si>
  <si>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</si>
  <si>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</si>
  <si>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</si>
  <si>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</si>
  <si>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</si>
  <si>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</si>
  <si>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</si>
  <si>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</si>
  <si>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</si>
  <si>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</si>
  <si>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</si>
  <si>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</si>
  <si>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</si>
  <si>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</si>
  <si>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</si>
  <si>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</si>
  <si>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</si>
  <si>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</si>
  <si>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</si>
  <si>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</si>
  <si>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</si>
  <si>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</si>
  <si>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</si>
  <si>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</si>
  <si>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</si>
  <si>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</si>
  <si>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</si>
  <si>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</si>
  <si>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</si>
  <si>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</si>
  <si>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</si>
  <si>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</si>
  <si>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</si>
  <si>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</si>
  <si>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</si>
  <si>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</si>
  <si>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</si>
  <si>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</si>
  <si>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</si>
  <si>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</si>
  <si>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</si>
  <si>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</si>
  <si>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</si>
  <si>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</si>
  <si>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</si>
  <si>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</si>
  <si>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</si>
  <si>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</si>
  <si>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</si>
  <si>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</si>
  <si>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</si>
  <si>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</si>
  <si>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</si>
  <si>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</si>
  <si>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</si>
  <si>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</si>
  <si>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</si>
  <si>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</si>
  <si>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</si>
  <si>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</si>
  <si>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</si>
  <si>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</si>
  <si>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</si>
  <si>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</si>
  <si>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</si>
  <si>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</si>
  <si>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</si>
  <si>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</si>
  <si>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</si>
  <si>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</si>
  <si>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</si>
  <si>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</si>
  <si>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</si>
  <si>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</si>
  <si>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</si>
  <si>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</si>
  <si>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</si>
  <si>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</si>
  <si>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</si>
  <si>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</si>
  <si>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</si>
  <si>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</si>
  <si>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</si>
  <si>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</si>
  <si>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</si>
  <si>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</si>
  <si>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</si>
  <si>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</si>
  <si>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</si>
  <si>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</si>
  <si>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</si>
  <si>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</si>
  <si>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</si>
  <si>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</si>
  <si>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</si>
  <si>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</si>
  <si>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</si>
  <si>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</si>
  <si>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</si>
  <si>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</si>
  <si>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</si>
  <si>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</si>
  <si>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</si>
  <si>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</si>
  <si>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</si>
  <si>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</si>
  <si>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</si>
  <si>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</si>
  <si>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</si>
  <si>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</si>
  <si>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</si>
  <si>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</si>
  <si>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</si>
  <si>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</si>
  <si>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</si>
  <si>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</si>
  <si>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</si>
  <si>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</si>
  <si>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</si>
  <si>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</si>
  <si>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</si>
  <si>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</si>
  <si>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</si>
  <si>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</si>
  <si>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</si>
  <si>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</si>
  <si>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</si>
  <si>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</si>
  <si>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</si>
  <si>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</si>
  <si>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</si>
  <si>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</si>
  <si>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</si>
  <si>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</si>
  <si>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</si>
  <si>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</si>
  <si>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</si>
  <si>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</si>
  <si>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</si>
  <si>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</si>
  <si>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</si>
  <si>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</si>
  <si>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</si>
  <si>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</si>
  <si>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</si>
  <si>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</si>
  <si>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</si>
  <si>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</si>
  <si>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</si>
  <si>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</si>
  <si>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</si>
  <si>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</si>
  <si>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</si>
  <si>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</si>
  <si>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</si>
  <si>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</si>
  <si>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</si>
  <si>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</si>
  <si>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</si>
  <si>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</si>
  <si>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</si>
  <si>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</si>
  <si>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</si>
  <si>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</si>
  <si>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</si>
  <si>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</si>
  <si>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</si>
  <si>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</si>
  <si>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</si>
  <si>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</si>
  <si>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</si>
  <si>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</si>
  <si>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</si>
  <si>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</si>
  <si>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</si>
  <si>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</si>
  <si>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</si>
  <si>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</si>
  <si>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</si>
  <si>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</si>
  <si>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</si>
  <si>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</si>
  <si>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</si>
  <si>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</si>
  <si>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</si>
  <si>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</si>
  <si>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</si>
  <si>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</si>
  <si>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</si>
  <si>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</si>
  <si>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</si>
  <si>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</si>
  <si>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</si>
  <si>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</si>
  <si>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</si>
  <si>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</si>
  <si>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</si>
  <si>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</si>
  <si>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</si>
  <si>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</si>
  <si>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</si>
  <si>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</si>
  <si>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</si>
  <si>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</si>
  <si>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</si>
  <si>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</si>
  <si>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</si>
  <si>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</si>
  <si>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</si>
  <si>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</si>
  <si>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</si>
  <si>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</si>
  <si>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</si>
  <si>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</si>
  <si>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</si>
  <si>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</si>
  <si>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</si>
  <si>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</si>
  <si>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</si>
  <si>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</si>
  <si>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</si>
  <si>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</si>
  <si>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</si>
  <si>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</si>
  <si>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</si>
  <si>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</si>
  <si>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</si>
  <si>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</si>
  <si>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</si>
  <si>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</si>
  <si>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</si>
  <si>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</si>
  <si>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</si>
  <si>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</si>
  <si>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</si>
  <si>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</si>
  <si>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</si>
  <si>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</si>
  <si>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</si>
  <si>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</si>
  <si>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</si>
  <si>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</si>
  <si>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</si>
  <si>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</si>
  <si>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</si>
  <si>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</si>
  <si>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</si>
  <si>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</si>
  <si>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</si>
  <si>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</si>
  <si>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</si>
  <si>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</si>
  <si>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</si>
  <si>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</si>
  <si>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</si>
  <si>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</si>
  <si>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</si>
  <si>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</si>
  <si>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</si>
  <si>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</si>
  <si>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</si>
  <si>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</si>
  <si>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</si>
  <si>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</si>
  <si>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</si>
  <si>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</si>
  <si>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</si>
  <si>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</si>
  <si>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</si>
  <si>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</si>
  <si>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</si>
  <si>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</si>
  <si>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</si>
  <si>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</si>
  <si>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</si>
  <si>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</si>
  <si>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</si>
  <si>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</si>
  <si>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</si>
  <si>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</si>
  <si>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</si>
  <si>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</si>
  <si>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</si>
  <si>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</si>
  <si>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</si>
  <si>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</si>
  <si>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</si>
  <si>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</si>
  <si>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</si>
  <si>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</si>
  <si>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</si>
  <si>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</si>
  <si>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</si>
  <si>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</si>
  <si>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</si>
  <si>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</si>
  <si>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</si>
  <si>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</si>
  <si>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</si>
  <si>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</si>
  <si>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</si>
  <si>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</si>
  <si>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</si>
  <si>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</si>
  <si>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</si>
  <si>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</si>
  <si>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</si>
  <si>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</si>
  <si>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</si>
  <si>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</si>
  <si>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</si>
  <si>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</si>
  <si>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</si>
  <si>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</si>
  <si>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</si>
  <si>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</si>
  <si>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</si>
  <si>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</si>
  <si>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</si>
  <si>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</si>
  <si>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</si>
  <si>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</si>
  <si>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</si>
  <si>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</si>
  <si>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</si>
  <si>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</si>
  <si>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</si>
  <si>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</si>
  <si>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</si>
  <si>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</si>
  <si>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</si>
  <si>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</si>
  <si>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</si>
  <si>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</si>
  <si>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</si>
  <si>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</si>
  <si>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</si>
  <si>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</si>
  <si>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</si>
  <si>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</si>
  <si>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</si>
  <si>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</si>
  <si>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</si>
  <si>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</si>
  <si>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</si>
  <si>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</si>
  <si>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</si>
  <si>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</si>
  <si>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</si>
  <si>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</si>
  <si>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</si>
  <si>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</si>
  <si>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</si>
  <si>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</si>
  <si>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</si>
  <si>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</si>
  <si>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</si>
  <si>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</si>
  <si>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</si>
  <si>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</si>
  <si>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</si>
  <si>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</si>
  <si>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</si>
  <si>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</si>
  <si>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</si>
  <si>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</si>
  <si>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</si>
  <si>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</si>
  <si>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</si>
  <si>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</si>
  <si>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</si>
  <si>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</si>
  <si>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</si>
  <si>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</si>
  <si>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</si>
  <si>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</si>
  <si>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</si>
  <si>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</si>
  <si>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</si>
  <si>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</si>
  <si>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</si>
  <si>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</si>
  <si>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</si>
  <si>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</si>
  <si>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</si>
  <si>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</si>
  <si>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</si>
  <si>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</si>
  <si>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</si>
  <si>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</si>
  <si>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</si>
  <si>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</si>
  <si>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</si>
  <si>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</si>
  <si>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</si>
  <si>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</si>
  <si>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</si>
  <si>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</si>
  <si>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</si>
  <si>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</si>
  <si>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</si>
  <si>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</si>
  <si>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</si>
  <si>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</si>
  <si>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</si>
  <si>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</si>
  <si>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</si>
  <si>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</si>
  <si>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</si>
  <si>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</si>
  <si>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</si>
  <si>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</si>
  <si>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</si>
  <si>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</si>
  <si>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</si>
  <si>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</si>
  <si>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</si>
  <si>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</si>
  <si>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</si>
  <si>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</si>
  <si>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</si>
  <si>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</si>
  <si>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</si>
  <si>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</si>
  <si>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</si>
  <si>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</si>
  <si>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</si>
  <si>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</si>
  <si>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</si>
  <si>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</si>
  <si>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</si>
  <si>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</si>
  <si>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</si>
  <si>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</si>
  <si>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</si>
  <si>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</si>
  <si>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</si>
  <si>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</si>
  <si>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</si>
  <si>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</si>
  <si>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</si>
  <si>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</si>
  <si>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</si>
  <si>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</si>
  <si>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</si>
  <si>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</si>
  <si>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</si>
  <si>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</si>
  <si>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</si>
  <si>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</si>
  <si>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</si>
  <si>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</si>
  <si>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</si>
  <si>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</si>
  <si>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</si>
  <si>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</si>
  <si>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</si>
  <si>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</si>
  <si>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</si>
  <si>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</si>
  <si>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</si>
  <si>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</si>
  <si>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</si>
  <si>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</si>
  <si>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</si>
  <si>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</si>
  <si>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</si>
  <si>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</si>
  <si>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</si>
  <si>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</si>
  <si>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</si>
  <si>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</si>
  <si>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</si>
  <si>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</si>
  <si>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</si>
  <si>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</si>
  <si>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</si>
  <si>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</si>
  <si>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</si>
  <si>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</si>
  <si>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</si>
  <si>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</si>
  <si>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</si>
  <si>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</si>
  <si>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</si>
  <si>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</si>
  <si>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</si>
  <si>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</si>
  <si>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</si>
  <si>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</si>
  <si>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</si>
  <si>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</si>
  <si>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</si>
  <si>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</si>
  <si>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</si>
  <si>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</si>
  <si>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</si>
  <si>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</si>
  <si>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</si>
  <si>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</si>
  <si>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</si>
  <si>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</si>
  <si>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</si>
  <si>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</si>
  <si>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</si>
  <si>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</si>
  <si>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</si>
  <si>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</si>
  <si>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</si>
  <si>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</si>
  <si>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</si>
  <si>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</si>
  <si>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</si>
  <si>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</si>
  <si>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</si>
  <si>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</si>
  <si>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</si>
  <si>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</si>
  <si>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</si>
  <si>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</si>
  <si>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</si>
  <si>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</si>
  <si>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</si>
  <si>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</si>
  <si>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</si>
  <si>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</si>
  <si>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</si>
  <si>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</si>
  <si>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</si>
  <si>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</si>
  <si>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</si>
  <si>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</si>
  <si>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</si>
  <si>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</si>
  <si>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</si>
  <si>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</si>
  <si>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</si>
  <si>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</si>
  <si>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</si>
  <si>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</si>
  <si>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</si>
  <si>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</si>
  <si>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</si>
  <si>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</si>
  <si>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</si>
  <si>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</si>
  <si>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</si>
  <si>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</si>
  <si>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</si>
  <si>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</si>
  <si>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</si>
  <si>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</si>
  <si>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</si>
  <si>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</si>
  <si>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</si>
  <si>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</si>
  <si>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</si>
  <si>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</si>
  <si>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</si>
  <si>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</si>
  <si>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</si>
  <si>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</si>
  <si>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</si>
  <si>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</si>
  <si>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</si>
  <si>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</si>
  <si>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</si>
  <si>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</si>
  <si>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</si>
  <si>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</si>
  <si>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</si>
  <si>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</si>
  <si>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</si>
  <si>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</si>
  <si>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</si>
  <si>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</si>
  <si>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</si>
  <si>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</si>
  <si>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</si>
  <si>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</si>
  <si>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</si>
  <si>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</si>
  <si>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</si>
  <si>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</si>
  <si>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</si>
  <si>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</si>
  <si>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</si>
  <si>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</si>
  <si>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</si>
  <si>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</si>
  <si>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</si>
  <si>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</si>
  <si>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</si>
  <si>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</si>
  <si>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</si>
  <si>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</si>
  <si>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</si>
  <si>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</si>
  <si>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</si>
  <si>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</si>
  <si>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</si>
  <si>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</si>
  <si>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</si>
  <si>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</si>
  <si>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</si>
  <si>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</si>
  <si>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</si>
  <si>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</si>
  <si>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</si>
  <si>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</si>
  <si>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</si>
  <si>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</si>
  <si>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</si>
  <si>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</si>
  <si>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</si>
  <si>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</si>
  <si>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</si>
  <si>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</si>
  <si>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</si>
  <si>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</si>
  <si>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</si>
  <si>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</si>
  <si>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</si>
  <si>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</si>
  <si>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</si>
  <si>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</si>
  <si>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</si>
  <si>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</si>
  <si>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</si>
  <si>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</si>
  <si>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</si>
  <si>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</si>
  <si>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</si>
  <si>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</si>
  <si>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</si>
  <si>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</si>
  <si>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</si>
  <si>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</si>
  <si>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</si>
  <si>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</si>
  <si>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</si>
  <si>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</si>
  <si>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</si>
  <si>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</si>
  <si>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</si>
  <si>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</si>
  <si>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</si>
  <si>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</si>
  <si>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</si>
  <si>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</si>
  <si>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</si>
  <si>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</si>
  <si>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</si>
  <si>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</si>
  <si>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</si>
  <si>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</si>
  <si>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</si>
  <si>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</si>
  <si>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</si>
  <si>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</si>
  <si>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</si>
  <si>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</si>
  <si>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</si>
  <si>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</si>
  <si>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</si>
  <si>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</si>
  <si>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</si>
  <si>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</si>
  <si>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</si>
  <si>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</si>
  <si>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</si>
  <si>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</si>
  <si>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</si>
  <si>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</si>
  <si>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</si>
  <si>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</si>
  <si>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</si>
  <si>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</si>
  <si>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</si>
  <si>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</si>
  <si>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</si>
  <si>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</si>
  <si>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</si>
  <si>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</si>
  <si>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</si>
  <si>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</si>
  <si>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</si>
  <si>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</si>
  <si>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</si>
  <si>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</si>
  <si>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</si>
  <si>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</si>
  <si>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</si>
  <si>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</si>
  <si>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</si>
  <si>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</si>
  <si>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</si>
  <si>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</si>
  <si>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</si>
  <si>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</si>
  <si>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</si>
  <si>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</si>
  <si>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</si>
  <si>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</si>
  <si>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</si>
  <si>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</si>
  <si>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</si>
  <si>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</si>
  <si>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</si>
  <si>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</si>
  <si>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</si>
  <si>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</si>
  <si>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</si>
  <si>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</si>
  <si>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</si>
  <si>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</si>
  <si>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</si>
  <si>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</si>
  <si>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</si>
  <si>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</si>
  <si>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</si>
  <si>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</si>
  <si>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</si>
  <si>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</si>
  <si>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</si>
  <si>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</si>
  <si>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</si>
  <si>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</si>
  <si>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</si>
  <si>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</si>
  <si>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</si>
  <si>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</si>
  <si>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</si>
  <si>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</si>
  <si>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</si>
  <si>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</si>
  <si>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</si>
  <si>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</si>
  <si>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</si>
  <si>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</si>
  <si>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</si>
  <si>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</si>
  <si>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</si>
  <si>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</si>
  <si>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</si>
  <si>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</si>
  <si>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</si>
  <si>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</si>
  <si>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</si>
  <si>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</si>
  <si>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</si>
  <si>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</si>
  <si>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</si>
  <si>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</si>
  <si>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</si>
  <si>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</si>
  <si>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</si>
  <si>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</si>
  <si>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</si>
  <si>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</si>
  <si>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</si>
  <si>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</si>
  <si>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</si>
  <si>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</si>
  <si>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</si>
  <si>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</si>
  <si>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</si>
  <si>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</si>
  <si>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</si>
  <si>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</si>
  <si>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</si>
  <si>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</si>
  <si>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</si>
  <si>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</si>
  <si>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</si>
  <si>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</si>
  <si>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</si>
  <si>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</si>
  <si>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</si>
  <si>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</si>
  <si>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</si>
  <si>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</si>
  <si>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</si>
  <si>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</si>
  <si>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</si>
  <si>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</si>
  <si>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</si>
  <si>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</si>
  <si>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</si>
  <si>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</si>
  <si>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</si>
  <si>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</si>
  <si>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</si>
  <si>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</si>
  <si>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</si>
  <si>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</si>
  <si>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</si>
  <si>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</si>
  <si>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</si>
  <si>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</si>
  <si>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</si>
  <si>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</si>
  <si>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</si>
  <si>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</si>
  <si>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</si>
  <si>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</si>
  <si>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</si>
  <si>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</si>
  <si>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</si>
  <si>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</si>
  <si>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</si>
  <si>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</si>
  <si>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</si>
  <si>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</si>
  <si>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</si>
  <si>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</si>
  <si>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</si>
  <si>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</si>
  <si>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</si>
  <si>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</si>
  <si>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</si>
  <si>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</si>
  <si>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</si>
  <si>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</si>
  <si>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</si>
  <si>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</si>
  <si>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</si>
  <si>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</si>
  <si>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</si>
  <si>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</si>
  <si>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</si>
  <si>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</si>
  <si>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</si>
  <si>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</si>
  <si>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</si>
  <si>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</si>
  <si>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</si>
  <si>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</si>
  <si>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</si>
  <si>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</si>
  <si>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</si>
  <si>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</si>
  <si>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</si>
  <si>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</si>
  <si>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</si>
  <si>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</si>
  <si>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</si>
  <si>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</si>
  <si>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</si>
  <si>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</si>
  <si>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</si>
  <si>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</si>
  <si>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</si>
  <si>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</si>
  <si>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</si>
  <si>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</si>
  <si>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</si>
  <si>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</si>
  <si>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</si>
  <si>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</si>
  <si>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</si>
  <si>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</si>
  <si>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</si>
  <si>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</si>
  <si>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</si>
  <si>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</si>
  <si>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</si>
  <si>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</si>
  <si>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</si>
  <si>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</si>
  <si>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</si>
  <si>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</si>
  <si>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</si>
  <si>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</si>
  <si>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</si>
  <si>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</si>
  <si>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</si>
  <si>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</si>
  <si>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</si>
  <si>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</si>
  <si>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</si>
  <si>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</si>
  <si>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</si>
  <si>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</si>
  <si>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</si>
  <si>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</si>
  <si>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</si>
  <si>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</si>
  <si>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</si>
  <si>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</si>
  <si>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</si>
  <si>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</si>
  <si>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</si>
  <si>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</si>
  <si>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</si>
  <si>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</si>
  <si>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</si>
  <si>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</si>
  <si>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</si>
  <si>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</si>
  <si>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</si>
  <si>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</si>
  <si>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</si>
  <si>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</si>
  <si>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</si>
  <si>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</si>
  <si>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</si>
  <si>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</si>
  <si>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</si>
  <si>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</si>
  <si>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</si>
  <si>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</si>
  <si>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</si>
  <si>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</si>
  <si>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</si>
  <si>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</si>
  <si>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</si>
  <si>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</si>
  <si>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</si>
  <si>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</si>
  <si>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</si>
  <si>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</si>
  <si>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</si>
  <si>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</si>
  <si>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</si>
  <si>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</si>
  <si>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</si>
  <si>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</si>
  <si>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</si>
  <si>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</si>
  <si>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</si>
  <si>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</si>
  <si>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</si>
  <si>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</si>
  <si>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</si>
  <si>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</si>
  <si>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</si>
  <si>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</si>
  <si>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</si>
  <si>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</si>
  <si>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</si>
  <si>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</si>
  <si>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</si>
  <si>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</si>
  <si>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</si>
  <si>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</si>
  <si>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</si>
  <si>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</si>
  <si>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</si>
  <si>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</si>
  <si>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</si>
  <si>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</si>
  <si>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</si>
  <si>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</si>
  <si>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</si>
  <si>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</si>
  <si>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</si>
  <si>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</si>
  <si>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</si>
  <si>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</si>
  <si>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</si>
  <si>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</si>
  <si>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</si>
  <si>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</si>
  <si>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</si>
  <si>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</si>
  <si>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</si>
  <si>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</si>
  <si>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</si>
  <si>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</si>
  <si>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</si>
  <si>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</si>
  <si>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</si>
  <si>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</si>
  <si>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</si>
  <si>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</si>
  <si>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</si>
  <si>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</si>
  <si>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</si>
  <si>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</si>
  <si>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</si>
  <si>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</si>
  <si>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</si>
  <si>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</si>
  <si>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</si>
  <si>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</si>
  <si>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</si>
  <si>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</si>
  <si>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</si>
  <si>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</si>
  <si>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</si>
  <si>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</si>
  <si>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</si>
  <si>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</si>
  <si>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</si>
  <si>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</si>
  <si>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</si>
  <si>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</si>
  <si>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</si>
  <si>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</si>
  <si>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</si>
  <si>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</si>
  <si>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</si>
  <si>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</si>
  <si>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</si>
  <si>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</si>
  <si>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</si>
  <si>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</si>
  <si>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</si>
  <si>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</si>
  <si>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</si>
  <si>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</si>
  <si>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</si>
  <si>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</si>
  <si>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</si>
  <si>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</si>
  <si>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</si>
  <si>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</si>
  <si>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</si>
  <si>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</si>
  <si>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</si>
  <si>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</si>
  <si>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</si>
  <si>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</si>
  <si>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</si>
  <si>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</si>
  <si>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</si>
  <si>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</si>
  <si>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</si>
  <si>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</si>
  <si>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</si>
  <si>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</si>
  <si>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</si>
  <si>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</si>
  <si>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</si>
  <si>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</si>
  <si>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</si>
  <si>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</si>
  <si>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</si>
  <si>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</si>
  <si>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</si>
  <si>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</si>
  <si>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</si>
  <si>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</si>
  <si>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</si>
  <si>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</si>
  <si>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</si>
  <si>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</si>
  <si>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</si>
  <si>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</si>
  <si>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</si>
  <si>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</si>
  <si>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</si>
  <si>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</si>
  <si>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</si>
  <si>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</si>
  <si>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</si>
  <si>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</si>
  <si>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</si>
  <si>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</si>
  <si>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</si>
  <si>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</si>
  <si>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</si>
  <si>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</si>
  <si>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</si>
  <si>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</si>
  <si>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</si>
  <si>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</si>
  <si>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</si>
  <si>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</si>
  <si>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</si>
  <si>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</si>
  <si>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</si>
  <si>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</si>
  <si>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</si>
  <si>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</si>
  <si>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</si>
  <si>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</si>
  <si>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</si>
  <si>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</si>
  <si>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</si>
  <si>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</si>
  <si>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</si>
  <si>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</si>
  <si>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</si>
  <si>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</si>
  <si>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</si>
  <si>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</si>
  <si>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</si>
  <si>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</si>
  <si>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</si>
  <si>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</si>
  <si>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</si>
  <si>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</si>
  <si>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</si>
  <si>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</si>
  <si>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</si>
  <si>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</si>
  <si>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</si>
  <si>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</si>
  <si>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</si>
  <si>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</si>
  <si>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</si>
  <si>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</si>
  <si>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</si>
  <si>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</si>
  <si>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</si>
  <si>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</si>
  <si>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</si>
  <si>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</si>
  <si>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</si>
  <si>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</si>
  <si>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</si>
  <si>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</si>
  <si>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</si>
  <si>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</si>
  <si>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</si>
  <si>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</si>
  <si>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</si>
  <si>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</si>
  <si>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</si>
  <si>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</si>
  <si>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</si>
  <si>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</si>
  <si>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</si>
  <si>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</si>
  <si>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</si>
  <si>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</si>
  <si>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</si>
  <si>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</si>
  <si>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</si>
  <si>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</si>
  <si>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</si>
  <si>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</si>
  <si>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</si>
  <si>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</si>
  <si>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</si>
  <si>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</si>
  <si>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</si>
  <si>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</si>
  <si>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</si>
  <si>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</si>
  <si>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</si>
  <si>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</si>
  <si>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</si>
  <si>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</si>
  <si>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</si>
  <si>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</si>
  <si>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</si>
  <si>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</si>
  <si>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</si>
  <si>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</si>
  <si>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</si>
  <si>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</si>
  <si>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</si>
  <si>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</si>
  <si>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</si>
  <si>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</si>
  <si>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</si>
  <si>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</si>
  <si>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</si>
  <si>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</si>
  <si>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</si>
  <si>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</si>
  <si>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</si>
  <si>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</si>
  <si>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</si>
  <si>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</si>
  <si>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</si>
  <si>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</si>
  <si>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</si>
  <si>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</si>
  <si>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</si>
  <si>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</si>
  <si>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</si>
  <si>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</si>
  <si>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</si>
  <si>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</si>
  <si>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</si>
  <si>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</si>
  <si>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</si>
  <si>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</si>
  <si>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</si>
  <si>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</si>
  <si>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</si>
  <si>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</si>
  <si>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</si>
  <si>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</si>
  <si>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</si>
  <si>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</si>
  <si>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</si>
  <si>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</si>
  <si>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</si>
  <si>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</si>
  <si>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</si>
  <si>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</si>
  <si>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</si>
  <si>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</si>
  <si>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</si>
  <si>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</si>
  <si>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</si>
  <si>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</si>
  <si>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</si>
  <si>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</si>
  <si>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</si>
  <si>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</si>
  <si>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</si>
  <si>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</si>
  <si>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</si>
  <si>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</si>
  <si>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</si>
  <si>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</si>
  <si>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</si>
  <si>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</si>
  <si>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</si>
  <si>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</si>
  <si>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</si>
  <si>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</si>
  <si>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</si>
  <si>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</si>
  <si>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</si>
  <si>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</si>
  <si>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</si>
  <si>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</si>
  <si>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</si>
  <si>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</si>
  <si>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</si>
  <si>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</si>
  <si>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</si>
  <si>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</si>
  <si>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</si>
  <si>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</si>
  <si>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</si>
  <si>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</si>
  <si>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</si>
  <si>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</si>
  <si>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</si>
  <si>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</si>
  <si>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</si>
  <si>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</si>
  <si>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</si>
  <si>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</si>
  <si>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</si>
  <si>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</si>
  <si>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</si>
  <si>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</si>
  <si>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</si>
  <si>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</si>
  <si>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</si>
  <si>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</si>
  <si>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</si>
  <si>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</si>
  <si>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</si>
  <si>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</si>
  <si>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</si>
  <si>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</si>
  <si>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</si>
  <si>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</si>
  <si>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</si>
  <si>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</si>
  <si>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</si>
  <si>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</si>
  <si>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</si>
  <si>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</si>
  <si>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</si>
  <si>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</si>
  <si>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</si>
  <si>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</si>
  <si>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</si>
  <si>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</si>
  <si>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</si>
  <si>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</si>
  <si>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</si>
  <si>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</si>
  <si>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</si>
  <si>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</si>
  <si>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</si>
  <si>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</si>
  <si>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</si>
  <si>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</si>
  <si>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</si>
  <si>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</si>
  <si>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</si>
  <si>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</si>
  <si>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</si>
  <si>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</si>
  <si>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</si>
  <si>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</si>
  <si>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</si>
  <si>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</si>
  <si>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</si>
  <si>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</si>
  <si>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</si>
  <si>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</si>
  <si>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</si>
  <si>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</si>
  <si>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</si>
  <si>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</si>
  <si>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</si>
  <si>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</si>
  <si>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</si>
  <si>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</si>
  <si>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</si>
  <si>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</si>
  <si>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</si>
  <si>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</si>
  <si>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</si>
  <si>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</si>
  <si>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</si>
  <si>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</si>
  <si>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</si>
  <si>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</si>
  <si>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</si>
  <si>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</si>
  <si>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</si>
  <si>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</si>
  <si>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</si>
  <si>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</si>
  <si>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</si>
  <si>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</si>
  <si>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</si>
  <si>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</si>
  <si>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</si>
  <si>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</si>
  <si>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</si>
  <si>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</si>
  <si>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</si>
  <si>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</si>
  <si>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</si>
  <si>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</si>
  <si>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</si>
  <si>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</si>
  <si>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</si>
  <si>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</si>
  <si>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</si>
  <si>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</si>
  <si>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</si>
  <si>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</si>
  <si>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</si>
  <si>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</si>
  <si>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</si>
  <si>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</si>
  <si>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</si>
  <si>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</si>
  <si>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</si>
  <si>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</si>
  <si>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</si>
  <si>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</si>
  <si>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</si>
  <si>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</si>
  <si>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</si>
  <si>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</si>
  <si>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</si>
  <si>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</si>
  <si>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</si>
  <si>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</si>
  <si>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</si>
  <si>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</si>
  <si>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</si>
  <si>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</si>
  <si>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</si>
  <si>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</si>
  <si>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</si>
  <si>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</si>
  <si>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</si>
  <si>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</si>
  <si>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</si>
  <si>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</si>
  <si>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</si>
  <si>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</si>
  <si>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</si>
  <si>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</si>
  <si>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</si>
  <si>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</si>
  <si>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</si>
  <si>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</si>
  <si>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</si>
  <si>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</si>
  <si>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</si>
  <si>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</si>
  <si>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</si>
  <si>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</si>
  <si>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</si>
  <si>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</si>
  <si>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</si>
  <si>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</si>
  <si>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</si>
  <si>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</si>
  <si>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</si>
  <si>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</si>
  <si>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</si>
  <si>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</si>
  <si>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</si>
  <si>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</si>
  <si>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</si>
  <si>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</si>
  <si>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</si>
  <si>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</si>
  <si>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</si>
  <si>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</si>
  <si>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</si>
  <si>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</si>
  <si>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</si>
  <si>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</si>
  <si>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</si>
  <si>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</si>
  <si>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</si>
  <si>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</si>
  <si>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</si>
  <si>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</si>
  <si>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</si>
  <si>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</si>
  <si>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</si>
  <si>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</si>
  <si>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</si>
  <si>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</si>
  <si>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</si>
  <si>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</si>
  <si>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</si>
  <si>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</si>
  <si>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</si>
  <si>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</si>
  <si>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</si>
  <si>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</si>
  <si>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</si>
  <si>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</si>
  <si>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</si>
  <si>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</si>
  <si>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</si>
  <si>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</si>
  <si>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</si>
  <si>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</si>
  <si>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</si>
  <si>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</si>
  <si>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</si>
  <si>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</si>
  <si>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</si>
  <si>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</si>
  <si>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</si>
  <si>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</si>
  <si>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</si>
  <si>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</si>
  <si>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</si>
  <si>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</si>
  <si>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</si>
  <si>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</si>
  <si>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</si>
  <si>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</si>
  <si>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</si>
  <si>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</si>
  <si>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</si>
  <si>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</si>
  <si>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</si>
  <si>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</si>
  <si>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</si>
  <si>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</si>
  <si>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</si>
  <si>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</si>
  <si>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</si>
  <si>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</si>
  <si>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</si>
  <si>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</si>
  <si>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</si>
  <si>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</si>
  <si>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</si>
  <si>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</si>
  <si>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</si>
  <si>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</si>
  <si>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</si>
  <si>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</si>
  <si>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</si>
  <si>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</si>
  <si>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</si>
  <si>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</si>
  <si>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</si>
  <si>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</si>
  <si>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</si>
  <si>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</si>
  <si>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</si>
  <si>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</si>
  <si>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</si>
  <si>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</si>
  <si>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</si>
  <si>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</si>
  <si>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</si>
  <si>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</si>
  <si>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</si>
  <si>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</si>
  <si>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</si>
  <si>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</si>
  <si>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</si>
  <si>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</si>
  <si>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</si>
  <si>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</si>
  <si>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</si>
  <si>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</si>
  <si>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</si>
  <si>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</si>
  <si>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</si>
  <si>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</si>
  <si>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</si>
  <si>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</si>
  <si>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</si>
  <si>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</si>
  <si>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</si>
  <si>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</si>
  <si>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</si>
  <si>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</si>
  <si>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</si>
  <si>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</si>
  <si>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</si>
  <si>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</si>
  <si>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</si>
  <si>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</si>
  <si>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</si>
  <si>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</si>
  <si>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</si>
  <si>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</si>
  <si>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</si>
  <si>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</si>
  <si>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</si>
  <si>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</si>
  <si>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</si>
  <si>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</si>
  <si>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</si>
  <si>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</si>
  <si>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</si>
  <si>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</si>
  <si>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</si>
  <si>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</si>
  <si>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</si>
  <si>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</si>
  <si>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</si>
  <si>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</si>
  <si>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</si>
  <si>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</si>
  <si>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</si>
  <si>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</si>
  <si>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</si>
  <si>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</si>
  <si>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</si>
  <si>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</si>
  <si>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</si>
  <si>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</si>
  <si>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</si>
  <si>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</si>
  <si>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</si>
  <si>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</si>
  <si>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</si>
  <si>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</si>
  <si>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</si>
  <si>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</si>
  <si>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</si>
  <si>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</si>
  <si>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</si>
  <si>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</si>
  <si>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</si>
  <si>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</si>
  <si>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</si>
  <si>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</si>
  <si>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</si>
  <si>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</si>
  <si>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</si>
  <si>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</si>
  <si>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</si>
  <si>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</si>
  <si>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</si>
  <si>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</si>
  <si>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</si>
  <si>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</si>
  <si>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</si>
  <si>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</si>
  <si>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</si>
  <si>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</si>
  <si>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</si>
  <si>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</si>
  <si>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</si>
  <si>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</si>
  <si>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</si>
  <si>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</si>
  <si>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</si>
  <si>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</si>
  <si>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</si>
  <si>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</si>
  <si>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</si>
  <si>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</si>
  <si>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</si>
  <si>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</si>
  <si>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</si>
  <si>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</si>
  <si>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</si>
  <si>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</si>
  <si>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</si>
  <si>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</si>
  <si>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</si>
  <si>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</si>
  <si>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</si>
  <si>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</si>
  <si>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</si>
  <si>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</si>
  <si>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</si>
  <si>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</si>
  <si>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</si>
  <si>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</si>
  <si>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</si>
  <si>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</si>
  <si>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</si>
  <si>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</si>
  <si>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</si>
  <si>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</si>
  <si>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</si>
  <si>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</si>
  <si>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</si>
  <si>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</si>
  <si>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</si>
  <si>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</si>
  <si>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</si>
  <si>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</si>
  <si>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</si>
  <si>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</si>
  <si>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</si>
  <si>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</si>
  <si>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</si>
  <si>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</si>
  <si>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</si>
  <si>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</si>
  <si>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</si>
  <si>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</si>
  <si>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</si>
  <si>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</si>
  <si>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</si>
  <si>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</si>
  <si>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</si>
  <si>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</si>
  <si>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</si>
  <si>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</si>
  <si>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</si>
  <si>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</si>
  <si>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</si>
  <si>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</si>
  <si>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</si>
  <si>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</si>
  <si>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</si>
  <si>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</si>
  <si>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</si>
  <si>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</si>
  <si>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</si>
  <si>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</si>
  <si>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</si>
  <si>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</si>
  <si>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</si>
  <si>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</si>
  <si>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</si>
  <si>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</si>
  <si>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</si>
  <si>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</si>
  <si>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</si>
  <si>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</si>
  <si>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</si>
  <si>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</si>
  <si>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</si>
  <si>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</si>
  <si>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</si>
  <si>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</si>
  <si>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</si>
  <si>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</si>
  <si>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</si>
  <si>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</si>
  <si>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</si>
  <si>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</si>
  <si>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</si>
  <si>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</si>
  <si>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</si>
  <si>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</si>
  <si>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</si>
  <si>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</si>
  <si>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</si>
  <si>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</si>
  <si>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</si>
  <si>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</si>
  <si>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</si>
  <si>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</si>
  <si>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</si>
  <si>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</si>
  <si>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</si>
  <si>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</si>
  <si>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</si>
  <si>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</si>
  <si>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</si>
  <si>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</si>
  <si>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</si>
  <si>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</si>
  <si>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</si>
  <si>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</si>
  <si>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</si>
  <si>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</si>
  <si>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</si>
  <si>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</si>
  <si>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</si>
  <si>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</si>
  <si>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</si>
  <si>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</si>
  <si>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</si>
  <si>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</si>
  <si>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</si>
  <si>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</si>
  <si>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</si>
  <si>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</si>
  <si>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</si>
  <si>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</si>
  <si>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</si>
  <si>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</si>
  <si>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</si>
  <si>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</si>
  <si>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</si>
  <si>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</si>
  <si>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</si>
  <si>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</si>
  <si>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</si>
  <si>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</si>
  <si>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</si>
  <si>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</si>
  <si>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</si>
  <si>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</si>
  <si>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</si>
  <si>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</si>
  <si>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</si>
  <si>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</si>
  <si>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</si>
  <si>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</si>
  <si>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</si>
  <si>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</si>
  <si>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</si>
  <si>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</si>
  <si>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</si>
  <si>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</si>
  <si>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</si>
  <si>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</si>
  <si>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</si>
  <si>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</si>
  <si>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</si>
  <si>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</si>
  <si>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</si>
  <si>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</si>
  <si>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</si>
  <si>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</si>
  <si>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</si>
  <si>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</si>
  <si>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</si>
  <si>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</si>
  <si>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</si>
  <si>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</si>
  <si>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</si>
  <si>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</si>
  <si>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</si>
  <si>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</si>
  <si>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</si>
  <si>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</si>
  <si>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</si>
  <si>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</si>
  <si>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</si>
  <si>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</si>
  <si>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</si>
  <si>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</si>
  <si>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</si>
  <si>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</si>
  <si>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</si>
  <si>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</si>
  <si>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</si>
  <si>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</si>
  <si>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</si>
  <si>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</si>
  <si>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</si>
  <si>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</si>
  <si>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</si>
  <si>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</si>
  <si>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</si>
  <si>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</si>
  <si>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</si>
  <si>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</si>
  <si>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</si>
  <si>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</si>
  <si>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</si>
  <si>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</si>
  <si>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</si>
  <si>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</si>
  <si>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</si>
  <si>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</si>
  <si>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</si>
  <si>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</si>
  <si>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</si>
  <si>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</si>
  <si>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</si>
  <si>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</si>
  <si>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</si>
  <si>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</si>
  <si>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</si>
  <si>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</si>
  <si>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</si>
  <si>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</si>
  <si>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</si>
  <si>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</si>
  <si>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</si>
  <si>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</si>
  <si>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</si>
  <si>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</si>
  <si>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</si>
  <si>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</si>
  <si>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</si>
  <si>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</si>
  <si>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</si>
  <si>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</si>
  <si>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</si>
  <si>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</si>
  <si>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</si>
  <si>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</si>
  <si>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</si>
  <si>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</si>
  <si>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</si>
  <si>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</si>
  <si>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</si>
  <si>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</si>
  <si>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</si>
  <si>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</si>
  <si>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</si>
  <si>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</si>
  <si>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</si>
  <si>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</si>
  <si>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</si>
  <si>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</si>
  <si>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</si>
  <si>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</si>
  <si>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</si>
  <si>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</si>
  <si>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</si>
  <si>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</si>
  <si>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</si>
  <si>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</si>
  <si>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</si>
  <si>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</si>
  <si>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</si>
  <si>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</si>
  <si>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</si>
  <si>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</si>
  <si>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</si>
  <si>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</si>
  <si>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</si>
  <si>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</si>
  <si>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</si>
  <si>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</si>
  <si>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</si>
  <si>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</si>
  <si>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</si>
  <si>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</si>
  <si>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</si>
  <si>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</si>
  <si>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</si>
  <si>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</si>
  <si>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</si>
  <si>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</si>
  <si>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</si>
  <si>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</si>
  <si>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</si>
  <si>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</si>
  <si>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</si>
  <si>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</si>
  <si>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</si>
  <si>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</si>
  <si>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</si>
  <si>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</si>
  <si>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</si>
  <si>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</si>
  <si>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</si>
  <si>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</si>
  <si>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</si>
  <si>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</si>
  <si>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</si>
  <si>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</si>
  <si>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</si>
  <si>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</si>
  <si>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</si>
  <si>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</si>
  <si>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</si>
  <si>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</si>
  <si>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</si>
  <si>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</si>
  <si>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</si>
  <si>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</si>
  <si>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</si>
  <si>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</si>
  <si>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</si>
  <si>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</si>
  <si>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</si>
  <si>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</si>
  <si>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</si>
  <si>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</si>
  <si>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</si>
  <si>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</si>
  <si>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</si>
  <si>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</si>
  <si>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</si>
  <si>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</si>
  <si>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</si>
  <si>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</si>
  <si>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</si>
  <si>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</si>
  <si>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</si>
  <si>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</si>
  <si>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</si>
  <si>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</si>
  <si>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</si>
  <si>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</si>
  <si>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</si>
  <si>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</si>
  <si>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</si>
  <si>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</si>
  <si>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</si>
  <si>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</si>
  <si>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</si>
  <si>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</si>
  <si>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</si>
  <si>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</si>
  <si>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</si>
  <si>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</si>
  <si>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</si>
  <si>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</si>
  <si>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</si>
  <si>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</si>
  <si>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</si>
  <si>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</si>
  <si>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</si>
  <si>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</si>
  <si>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</si>
  <si>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</si>
  <si>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</si>
  <si>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</si>
  <si>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</si>
  <si>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</si>
  <si>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</si>
  <si>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</si>
  <si>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</si>
  <si>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</si>
  <si>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</si>
  <si>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</si>
  <si>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</si>
  <si>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</si>
  <si>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</si>
  <si>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</si>
  <si>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</si>
  <si>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</si>
  <si>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</si>
  <si>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</si>
  <si>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</si>
  <si>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</si>
  <si>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</si>
  <si>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</si>
  <si>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</si>
  <si>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</si>
  <si>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</si>
  <si>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</si>
  <si>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</si>
  <si>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</si>
  <si>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</si>
  <si>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</si>
  <si>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</si>
  <si>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</si>
  <si>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</si>
  <si>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</si>
  <si>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</si>
  <si>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</si>
  <si>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</si>
  <si>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</si>
  <si>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</si>
  <si>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</si>
  <si>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</si>
  <si>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</si>
  <si>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</si>
  <si>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</si>
  <si>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</si>
  <si>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</si>
  <si>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</si>
  <si>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</si>
  <si>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</si>
  <si>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</si>
  <si>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</si>
  <si>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</si>
  <si>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</si>
  <si>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</si>
  <si>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</si>
  <si>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</si>
  <si>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</si>
  <si>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</si>
  <si>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</si>
  <si>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</si>
  <si>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</si>
  <si>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</si>
  <si>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</si>
  <si>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</si>
  <si>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</si>
  <si>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</si>
  <si>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</si>
  <si>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</si>
  <si>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</si>
  <si>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</si>
  <si>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</si>
  <si>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</si>
  <si>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</si>
  <si>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</si>
  <si>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</si>
  <si>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</si>
  <si>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</si>
  <si>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</si>
  <si>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</si>
  <si>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</si>
  <si>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</si>
  <si>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</si>
  <si>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</si>
  <si>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</si>
  <si>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</si>
  <si>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</si>
  <si>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</si>
  <si>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</si>
  <si>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</si>
  <si>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</si>
  <si>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</si>
  <si>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</si>
  <si>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</si>
  <si>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</si>
  <si>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</si>
  <si>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</si>
  <si>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</si>
  <si>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</si>
  <si>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</si>
  <si>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</si>
  <si>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</si>
  <si>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</si>
  <si>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</si>
  <si>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</si>
  <si>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</si>
  <si>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</si>
  <si>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</si>
  <si>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</si>
  <si>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</si>
  <si>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</si>
  <si>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</si>
  <si>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</si>
  <si>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</si>
  <si>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</si>
  <si>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</si>
  <si>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</si>
  <si>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</si>
  <si>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</si>
  <si>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</si>
  <si>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</si>
  <si>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</si>
  <si>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</si>
  <si>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</si>
  <si>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</si>
  <si>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</si>
  <si>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</si>
  <si>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</si>
  <si>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</si>
  <si>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</si>
  <si>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</si>
  <si>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</si>
  <si>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</si>
  <si>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</si>
  <si>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</si>
  <si>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</si>
  <si>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</si>
  <si>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</si>
  <si>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</si>
  <si>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</si>
  <si>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</si>
  <si>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</si>
  <si>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</si>
  <si>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</si>
  <si>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</si>
  <si>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</si>
  <si>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</si>
  <si>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</si>
  <si>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</si>
  <si>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</si>
  <si>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</si>
  <si>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</si>
  <si>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</si>
  <si>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</si>
  <si>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</si>
  <si>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</si>
  <si>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</si>
  <si>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</si>
  <si>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</si>
  <si>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</si>
  <si>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</si>
  <si>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</si>
  <si>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</si>
  <si>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</si>
  <si>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</si>
  <si>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</si>
  <si>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</si>
  <si>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</si>
  <si>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</si>
  <si>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</si>
  <si>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</si>
  <si>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</si>
  <si>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</si>
  <si>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</si>
  <si>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</si>
  <si>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</si>
  <si>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</si>
  <si>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</si>
  <si>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</si>
  <si>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</si>
  <si>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</si>
  <si>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</si>
  <si>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</si>
  <si>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</si>
  <si>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</si>
  <si>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</si>
  <si>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</si>
  <si>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</si>
  <si>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</si>
  <si>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</si>
  <si>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</si>
  <si>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</si>
  <si>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</si>
  <si>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</si>
  <si>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</si>
  <si>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</si>
  <si>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</si>
  <si>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</si>
  <si>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</si>
  <si>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</si>
  <si>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</si>
  <si>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</si>
  <si>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</si>
  <si>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</si>
  <si>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</si>
  <si>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</si>
  <si>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</si>
  <si>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</si>
  <si>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</si>
  <si>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</si>
  <si>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</si>
  <si>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</si>
  <si>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</si>
  <si>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</si>
  <si>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</si>
  <si>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</si>
  <si>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</si>
  <si>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</si>
  <si>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</si>
  <si>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</si>
  <si>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</si>
  <si>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</si>
  <si>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</si>
  <si>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</si>
  <si>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</si>
  <si>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</si>
  <si>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</si>
  <si>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</si>
  <si>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</si>
  <si>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</si>
  <si>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</si>
  <si>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</si>
  <si>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</si>
  <si>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</si>
  <si>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</si>
  <si>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</si>
  <si>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</si>
  <si>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</si>
  <si>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</si>
  <si>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</si>
  <si>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</si>
  <si>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</si>
  <si>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</si>
  <si>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</si>
  <si>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</si>
  <si>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</si>
  <si>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</si>
  <si>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</si>
  <si>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</si>
  <si>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</si>
  <si>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</si>
  <si>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</si>
  <si>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</si>
  <si>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</si>
  <si>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</si>
  <si>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</si>
  <si>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</si>
  <si>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</si>
  <si>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</si>
  <si>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</si>
  <si>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</si>
  <si>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</si>
  <si>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</si>
  <si>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</si>
  <si>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</si>
  <si>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</si>
  <si>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</si>
  <si>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</si>
  <si>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</si>
  <si>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</si>
  <si>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</si>
  <si>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</si>
  <si>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</si>
  <si>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</si>
  <si>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</si>
  <si>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</si>
  <si>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</si>
  <si>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</si>
  <si>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</si>
  <si>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</si>
  <si>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</si>
  <si>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</si>
  <si>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</si>
  <si>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</si>
  <si>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</si>
  <si>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</si>
  <si>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</si>
  <si>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</si>
  <si>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</si>
  <si>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</si>
  <si>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</si>
  <si>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</si>
  <si>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</si>
  <si>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</si>
  <si>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</si>
  <si>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</si>
  <si>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</si>
  <si>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</si>
  <si>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</si>
  <si>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</si>
  <si>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</si>
  <si>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</si>
  <si>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</si>
  <si>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</si>
  <si>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</si>
  <si>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</si>
  <si>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</si>
  <si>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</si>
  <si>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</si>
  <si>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</si>
  <si>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</si>
  <si>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</si>
  <si>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</si>
  <si>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</si>
  <si>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</si>
  <si>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</si>
  <si>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</si>
  <si>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</si>
  <si>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</si>
  <si>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</si>
  <si>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</si>
  <si>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</si>
  <si>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</si>
  <si>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</si>
  <si>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</si>
  <si>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</si>
  <si>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</si>
  <si>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</si>
  <si>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</si>
  <si>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</si>
  <si>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</si>
  <si>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</si>
  <si>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</si>
  <si>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</si>
  <si>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</si>
  <si>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</si>
  <si>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</si>
  <si>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</si>
  <si>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</si>
  <si>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</si>
  <si>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</si>
  <si>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</si>
  <si>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</si>
  <si>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</si>
  <si>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</si>
  <si>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</si>
  <si>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</si>
  <si>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</si>
  <si>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</si>
  <si>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</si>
  <si>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</si>
  <si>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</si>
  <si>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</si>
  <si>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</si>
  <si>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</si>
  <si>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</si>
  <si>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</si>
  <si>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</si>
  <si>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</si>
  <si>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</si>
  <si>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</si>
  <si>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</si>
  <si>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</si>
  <si>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</si>
  <si>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</si>
  <si>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</si>
  <si>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</si>
  <si>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</si>
  <si>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</si>
  <si>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</si>
  <si>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</si>
  <si>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</si>
  <si>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</si>
  <si>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</si>
  <si>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</si>
  <si>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</si>
  <si>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</si>
  <si>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</si>
  <si>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</si>
  <si>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</si>
  <si>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</si>
  <si>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</si>
  <si>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</si>
  <si>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</si>
  <si>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</si>
  <si>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</si>
  <si>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</si>
  <si>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</si>
  <si>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</si>
  <si>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</si>
  <si>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</si>
  <si>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</si>
  <si>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</si>
  <si>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</si>
  <si>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</si>
  <si>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</si>
  <si>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</si>
  <si>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</si>
  <si>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</si>
  <si>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</si>
  <si>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</si>
  <si>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</si>
  <si>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</si>
  <si>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</si>
  <si>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</si>
  <si>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</si>
  <si>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</si>
  <si>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</si>
  <si>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</si>
  <si>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</si>
  <si>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</si>
  <si>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</si>
  <si>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</si>
  <si>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</si>
  <si>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</si>
  <si>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</si>
  <si>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</si>
  <si>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</si>
  <si>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</si>
  <si>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</si>
  <si>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</si>
  <si>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</si>
  <si>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</si>
  <si>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</si>
  <si>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</si>
  <si>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</si>
  <si>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</si>
  <si>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</si>
  <si>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</si>
  <si>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</si>
  <si>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</si>
  <si>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</si>
  <si>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</si>
  <si>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</si>
  <si>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</si>
  <si>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</si>
  <si>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</si>
  <si>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</si>
  <si>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</si>
  <si>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</si>
  <si>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</si>
  <si>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</si>
  <si>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</si>
  <si>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</si>
  <si>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</si>
  <si>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</si>
  <si>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</si>
  <si>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</si>
  <si>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</si>
  <si>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</si>
  <si>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</si>
  <si>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</si>
  <si>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</si>
  <si>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</si>
  <si>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</si>
  <si>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</si>
  <si>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</si>
  <si>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</si>
  <si>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</si>
  <si>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</si>
  <si>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</si>
  <si>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</si>
  <si>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</si>
  <si>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</si>
  <si>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</si>
  <si>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</si>
  <si>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</si>
  <si>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</si>
  <si>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</si>
  <si>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</si>
  <si>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</si>
  <si>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</si>
  <si>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</si>
  <si>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</si>
  <si>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</si>
  <si>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</si>
  <si>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</si>
  <si>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</si>
  <si>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</si>
  <si>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</si>
  <si>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</si>
  <si>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</si>
  <si>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</si>
  <si>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</si>
  <si>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</si>
  <si>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</si>
  <si>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</si>
  <si>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</si>
  <si>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</si>
  <si>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</si>
  <si>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</si>
  <si>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</si>
  <si>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</si>
  <si>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</si>
  <si>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</si>
  <si>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</si>
  <si>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</si>
  <si>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</si>
  <si>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</si>
  <si>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</si>
  <si>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</si>
  <si>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</si>
  <si>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</si>
  <si>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</si>
  <si>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</si>
  <si>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</si>
  <si>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</si>
  <si>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</si>
  <si>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</si>
  <si>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</si>
  <si>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</si>
  <si>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</si>
  <si>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</si>
  <si>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</si>
  <si>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</si>
  <si>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</si>
  <si>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</si>
  <si>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</si>
  <si>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</si>
  <si>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</si>
  <si>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</si>
  <si>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</si>
  <si>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</si>
  <si>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</si>
  <si>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</si>
  <si>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</si>
  <si>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</si>
  <si>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</si>
  <si>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</si>
  <si>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</si>
  <si>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</si>
  <si>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</si>
  <si>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</si>
  <si>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</si>
  <si>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</si>
  <si>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</si>
  <si>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</si>
  <si>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</si>
  <si>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</si>
  <si>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</si>
  <si>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</si>
  <si>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</si>
  <si>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</si>
  <si>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</si>
  <si>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</si>
  <si>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</si>
  <si>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</si>
  <si>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</si>
  <si>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</si>
  <si>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</si>
  <si>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</si>
  <si>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</si>
  <si>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</si>
  <si>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</si>
  <si>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</si>
  <si>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</si>
  <si>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</si>
  <si>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</si>
  <si>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</si>
  <si>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</si>
  <si>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</si>
  <si>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</si>
  <si>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</si>
  <si>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</si>
  <si>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</si>
  <si>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</si>
  <si>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</si>
  <si>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</si>
  <si>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</si>
  <si>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</si>
  <si>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</si>
  <si>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</si>
  <si>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</si>
  <si>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</si>
  <si>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</si>
  <si>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</si>
  <si>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</si>
  <si>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</si>
  <si>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</si>
  <si>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</si>
  <si>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</si>
  <si>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</si>
  <si>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</si>
  <si>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</si>
  <si>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</si>
  <si>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</si>
  <si>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</si>
  <si>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</si>
  <si>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</si>
  <si>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</si>
  <si>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</si>
  <si>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</si>
  <si>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</si>
  <si>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</si>
  <si>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</si>
  <si>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</si>
  <si>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</si>
  <si>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</si>
  <si>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</si>
  <si>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</si>
  <si>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</si>
  <si>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</si>
  <si>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</si>
  <si>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</si>
  <si>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</si>
  <si>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</si>
  <si>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</si>
  <si>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</si>
  <si>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</si>
  <si>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</si>
  <si>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</si>
  <si>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</si>
  <si>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</si>
  <si>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</si>
  <si>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</si>
  <si>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</si>
  <si>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</si>
  <si>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</si>
  <si>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</si>
  <si>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</si>
  <si>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</si>
  <si>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</si>
  <si>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</si>
  <si>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</si>
  <si>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</si>
  <si>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</si>
  <si>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</si>
  <si>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</si>
  <si>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</si>
  <si>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</si>
  <si>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</si>
  <si>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</si>
  <si>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</si>
  <si>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</si>
  <si>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</si>
  <si>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</si>
  <si>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</si>
  <si>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</si>
  <si>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</si>
  <si>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</si>
  <si>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</si>
  <si>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</si>
  <si>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</si>
  <si>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</si>
  <si>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</si>
  <si>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</si>
  <si>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</si>
  <si>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</si>
  <si>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</si>
  <si>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</si>
  <si>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</si>
  <si>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</si>
  <si>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</si>
  <si>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</si>
  <si>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</si>
  <si>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</si>
  <si>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</si>
  <si>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</si>
  <si>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</si>
  <si>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</si>
  <si>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</si>
  <si>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</si>
  <si>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</si>
  <si>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</si>
  <si>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</si>
  <si>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</si>
  <si>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</si>
  <si>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</si>
  <si>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</si>
  <si>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</si>
  <si>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</si>
  <si>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</si>
  <si>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</si>
  <si>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</si>
  <si>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</si>
  <si>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</si>
  <si>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</si>
  <si>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</si>
  <si>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</si>
  <si>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</si>
  <si>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</si>
  <si>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</si>
  <si>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</si>
  <si>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</si>
  <si>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</si>
  <si>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</si>
  <si>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</si>
  <si>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</si>
  <si>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</si>
  <si>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</si>
  <si>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</si>
  <si>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</si>
  <si>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</si>
  <si>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</si>
  <si>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</si>
  <si>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</si>
  <si>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</si>
  <si>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</si>
  <si>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</si>
  <si>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</si>
  <si>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</si>
  <si>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</si>
  <si>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</si>
  <si>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</si>
  <si>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</si>
  <si>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</si>
  <si>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</si>
  <si>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</si>
  <si>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</si>
  <si>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</si>
  <si>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</si>
  <si>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</si>
  <si>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</si>
  <si>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</si>
  <si>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</si>
  <si>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</si>
  <si>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</si>
  <si>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</si>
  <si>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</si>
  <si>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</si>
  <si>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</si>
  <si>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</si>
  <si>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</si>
  <si>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</si>
  <si>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</si>
  <si>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</si>
  <si>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</si>
  <si>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</si>
  <si>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</si>
  <si>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</si>
  <si>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</si>
  <si>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</si>
  <si>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</si>
  <si>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</si>
  <si>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</si>
  <si>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</si>
  <si>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</si>
  <si>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</si>
  <si>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</si>
  <si>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</si>
  <si>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</si>
  <si>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</si>
  <si>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</si>
  <si>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</si>
  <si>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</si>
  <si>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</si>
  <si>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</si>
  <si>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</si>
  <si>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</si>
  <si>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</si>
  <si>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</si>
  <si>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</si>
  <si>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</si>
  <si>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</si>
  <si>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</si>
  <si>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</si>
  <si>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</si>
  <si>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</si>
  <si>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</si>
  <si>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</si>
  <si>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</si>
  <si>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</si>
  <si>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</si>
  <si>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</si>
  <si>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</si>
  <si>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</si>
  <si>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</si>
  <si>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</si>
  <si>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</si>
  <si>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</si>
  <si>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</si>
  <si>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</si>
  <si>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</si>
  <si>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</si>
  <si>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</si>
  <si>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</si>
  <si>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</si>
  <si>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</si>
  <si>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</si>
  <si>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</si>
  <si>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</si>
  <si>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</si>
  <si>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</si>
  <si>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</si>
  <si>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</si>
  <si>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</si>
  <si>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</si>
  <si>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</si>
  <si>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</si>
  <si>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</si>
  <si>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</si>
  <si>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</si>
  <si>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</si>
  <si>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</si>
  <si>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</si>
  <si>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</si>
  <si>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</si>
  <si>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</si>
  <si>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</si>
  <si>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</si>
  <si>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</si>
  <si>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</si>
  <si>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</si>
  <si>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</si>
  <si>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</si>
  <si>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</si>
  <si>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</si>
  <si>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</si>
  <si>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</si>
  <si>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</si>
  <si>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</si>
  <si>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</si>
  <si>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</si>
  <si>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</si>
  <si>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</si>
  <si>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</si>
  <si>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</si>
  <si>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</si>
  <si>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</si>
  <si>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</si>
  <si>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</si>
  <si>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</si>
  <si>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</si>
  <si>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</si>
  <si>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</si>
  <si>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</si>
  <si>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</si>
  <si>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</si>
  <si>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</si>
  <si>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</si>
  <si>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</si>
  <si>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</si>
  <si>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</si>
  <si>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</si>
  <si>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</si>
  <si>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</si>
  <si>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</si>
  <si>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</si>
  <si>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</si>
  <si>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</si>
  <si>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</si>
  <si>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</si>
  <si>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</si>
  <si>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</si>
  <si>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</si>
  <si>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</si>
  <si>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</si>
  <si>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</si>
  <si>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</si>
  <si>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</si>
  <si>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</si>
  <si>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</si>
  <si>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</si>
  <si>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</si>
  <si>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</si>
  <si>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</si>
  <si>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</si>
  <si>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</si>
  <si>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</si>
  <si>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</si>
  <si>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</si>
  <si>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</si>
  <si>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</si>
  <si>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</si>
  <si>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</si>
  <si>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</si>
  <si>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</si>
  <si>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</si>
  <si>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</si>
  <si>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</si>
  <si>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</si>
  <si>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</si>
  <si>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</si>
  <si>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</si>
  <si>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</si>
  <si>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</si>
  <si>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</si>
  <si>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</si>
  <si>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</si>
  <si>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</si>
  <si>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</si>
  <si>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</si>
  <si>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</si>
  <si>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</si>
  <si>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</si>
  <si>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</si>
  <si>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</si>
  <si>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</si>
  <si>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</si>
  <si>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</si>
  <si>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</si>
  <si>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</si>
  <si>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</si>
  <si>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</si>
  <si>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</si>
  <si>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</si>
  <si>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</si>
  <si>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</si>
  <si>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</si>
  <si>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</si>
  <si>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</si>
  <si>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</si>
  <si>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</si>
  <si>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</si>
  <si>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</si>
  <si>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</si>
  <si>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</si>
  <si>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</si>
  <si>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</si>
  <si>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</si>
  <si>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</si>
  <si>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</si>
  <si>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</si>
  <si>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</si>
  <si>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</si>
  <si>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</si>
  <si>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</si>
  <si>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</si>
  <si>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</si>
  <si>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</si>
  <si>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</si>
  <si>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</si>
  <si>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</si>
  <si>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</si>
  <si>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</si>
  <si>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</si>
  <si>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</si>
  <si>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</si>
  <si>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</si>
  <si>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</si>
  <si>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</si>
  <si>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</si>
  <si>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</si>
  <si>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</si>
  <si>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</si>
  <si>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</si>
  <si>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</si>
  <si>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</si>
  <si>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</si>
  <si>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</si>
  <si>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</si>
  <si>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</si>
  <si>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</si>
  <si>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</si>
  <si>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</si>
  <si>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</si>
  <si>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</si>
  <si>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</si>
  <si>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</si>
  <si>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</si>
  <si>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</si>
  <si>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</si>
  <si>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</si>
  <si>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</si>
  <si>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</si>
  <si>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</si>
  <si>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</si>
  <si>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</si>
  <si>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</si>
  <si>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</si>
  <si>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</si>
  <si>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</si>
  <si>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</si>
  <si>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</si>
  <si>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</si>
  <si>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</si>
  <si>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</si>
  <si>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</si>
  <si>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</si>
  <si>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</si>
  <si>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</si>
  <si>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</si>
  <si>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</si>
  <si>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</si>
  <si>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</si>
  <si>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</si>
  <si>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</si>
  <si>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</si>
  <si>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</si>
  <si>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</si>
  <si>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</si>
  <si>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</si>
  <si>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</si>
  <si>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</si>
  <si>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</si>
  <si>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</si>
  <si>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</si>
  <si>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</si>
  <si>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</si>
  <si>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</si>
  <si>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</si>
  <si>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</si>
  <si>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</si>
  <si>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</si>
  <si>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</si>
  <si>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</si>
  <si>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</si>
  <si>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</si>
  <si>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</si>
  <si>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</si>
  <si>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</si>
  <si>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</si>
  <si>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</si>
  <si>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</si>
  <si>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</si>
  <si>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</si>
  <si>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</si>
  <si>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</si>
  <si>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</si>
  <si>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</si>
  <si>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</si>
  <si>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</si>
  <si>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</si>
  <si>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</si>
  <si>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</si>
  <si>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</si>
  <si>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</si>
  <si>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</si>
  <si>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</si>
  <si>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</si>
  <si>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</si>
  <si>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</si>
  <si>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</si>
  <si>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</si>
  <si>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</si>
  <si>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</si>
  <si>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</si>
  <si>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</si>
  <si>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</si>
  <si>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</si>
  <si>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</si>
  <si>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</si>
  <si>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</si>
  <si>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</si>
  <si>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</si>
  <si>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</si>
  <si>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</si>
  <si>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</si>
  <si>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</si>
  <si>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</si>
  <si>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</si>
  <si>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</si>
  <si>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</si>
  <si>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</si>
  <si>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</si>
  <si>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</si>
  <si>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</si>
  <si>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</si>
  <si>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</si>
  <si>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</si>
  <si>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</si>
  <si>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</si>
  <si>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</si>
  <si>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</si>
  <si>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</si>
  <si>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</si>
  <si>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</si>
  <si>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</si>
  <si>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</si>
  <si>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</si>
  <si>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</si>
  <si>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</si>
  <si>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</si>
  <si>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</si>
  <si>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</si>
  <si>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</si>
  <si>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</si>
  <si>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</si>
  <si>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</si>
  <si>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</si>
  <si>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</si>
  <si>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</si>
  <si>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</si>
  <si>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</si>
  <si>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</si>
  <si>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</si>
  <si>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</si>
  <si>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</si>
  <si>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</si>
  <si>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</si>
  <si>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</si>
  <si>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</si>
  <si>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</si>
  <si>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</si>
  <si>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</si>
  <si>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</si>
  <si>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</si>
  <si>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</si>
  <si>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</si>
  <si>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</si>
  <si>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</si>
  <si>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</si>
  <si>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</si>
  <si>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</si>
  <si>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</si>
  <si>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</si>
  <si>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</si>
  <si>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</si>
  <si>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</si>
  <si>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</si>
  <si>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</si>
  <si>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</si>
  <si>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</si>
  <si>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</si>
  <si>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</si>
  <si>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</si>
  <si>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</si>
  <si>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</si>
  <si>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</si>
  <si>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</si>
  <si>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</si>
  <si>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</si>
  <si>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</si>
  <si>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</si>
  <si>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</si>
  <si>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</si>
  <si>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</si>
  <si>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</si>
  <si>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</si>
  <si>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</si>
  <si>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</si>
  <si>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</si>
  <si>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</si>
  <si>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</si>
  <si>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</si>
  <si>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</si>
  <si>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</si>
  <si>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</si>
  <si>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</si>
  <si>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</si>
  <si>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</si>
  <si>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</si>
  <si>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</si>
  <si>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</si>
  <si>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</si>
  <si>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</si>
  <si>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</si>
  <si>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</si>
  <si>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</si>
  <si>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</si>
  <si>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</si>
  <si>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</si>
  <si>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</si>
  <si>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</si>
  <si>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</si>
  <si>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</si>
  <si>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</si>
  <si>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</si>
  <si>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</si>
  <si>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</si>
  <si>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</si>
  <si>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</si>
  <si>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</si>
  <si>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</si>
  <si>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</si>
  <si>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</si>
  <si>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</si>
  <si>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</si>
  <si>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</si>
  <si>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</si>
  <si>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</si>
  <si>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</si>
  <si>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</si>
  <si>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</si>
  <si>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</si>
  <si>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</si>
  <si>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</si>
  <si>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</si>
  <si>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</si>
  <si>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</si>
  <si>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</si>
  <si>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</si>
  <si>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</si>
  <si>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</si>
  <si>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</si>
  <si>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</si>
  <si>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</si>
  <si>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</si>
  <si>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</si>
  <si>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</si>
  <si>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</si>
  <si>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</si>
  <si>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</si>
  <si>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</si>
  <si>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</si>
  <si>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</si>
  <si>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</si>
  <si>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</si>
  <si>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</si>
  <si>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</si>
  <si>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</si>
  <si>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</si>
  <si>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</si>
  <si>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</si>
  <si>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</si>
  <si>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</si>
  <si>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</si>
  <si>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</si>
  <si>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</si>
  <si>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</si>
  <si>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</si>
  <si>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</si>
  <si>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</si>
  <si>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</si>
  <si>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</si>
  <si>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</si>
  <si>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</si>
  <si>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</si>
  <si>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</si>
  <si>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</si>
  <si>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</si>
  <si>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</si>
  <si>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</si>
  <si>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</si>
  <si>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</si>
  <si>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</si>
  <si>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</si>
  <si>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</si>
  <si>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</si>
  <si>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</si>
  <si>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</si>
  <si>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</si>
  <si>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</si>
  <si>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</si>
  <si>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</si>
  <si>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</si>
  <si>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</si>
  <si>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</si>
  <si>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</si>
  <si>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</si>
  <si>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</si>
  <si>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</si>
  <si>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</si>
  <si>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</si>
  <si>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</si>
  <si>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</si>
  <si>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</si>
  <si>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</si>
  <si>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</si>
  <si>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</si>
  <si>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</si>
  <si>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</si>
  <si>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</si>
  <si>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</si>
  <si>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</si>
  <si>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</si>
  <si>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</si>
  <si>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</si>
  <si>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</si>
  <si>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</si>
  <si>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</si>
  <si>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</si>
  <si>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</si>
  <si>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</si>
  <si>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</si>
  <si>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</si>
  <si>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</si>
  <si>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</si>
  <si>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</si>
  <si>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</si>
  <si>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</si>
  <si>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</si>
  <si>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</si>
  <si>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</si>
  <si>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</si>
  <si>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</si>
  <si>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</si>
  <si>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</si>
  <si>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</si>
  <si>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</si>
  <si>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</si>
  <si>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</si>
  <si>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</si>
  <si>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</si>
  <si>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</si>
  <si>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</si>
  <si>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</si>
  <si>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</si>
  <si>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</si>
  <si>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</si>
  <si>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</si>
  <si>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</si>
  <si>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</si>
  <si>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</si>
  <si>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</si>
  <si>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</si>
  <si>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</si>
  <si>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</si>
  <si>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</si>
  <si>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</si>
  <si>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</si>
  <si>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</si>
  <si>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</si>
  <si>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</si>
  <si>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</si>
  <si>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</si>
  <si>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</si>
  <si>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</si>
  <si>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</si>
  <si>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</si>
  <si>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</si>
  <si>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</si>
  <si>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</si>
  <si>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</si>
  <si>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</si>
  <si>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</si>
  <si>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</si>
  <si>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</si>
  <si>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</si>
  <si>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</si>
  <si>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</si>
  <si>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</si>
  <si>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</si>
  <si>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</si>
  <si>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</si>
  <si>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</si>
  <si>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</si>
  <si>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</si>
  <si>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</si>
  <si>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</si>
  <si>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</si>
  <si>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</si>
  <si>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</si>
  <si>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</si>
  <si>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</si>
  <si>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</si>
  <si>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</si>
  <si>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</si>
  <si>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</si>
  <si>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</si>
  <si>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</si>
  <si>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</si>
  <si>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</si>
  <si>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</si>
  <si>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</si>
  <si>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</si>
  <si>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</si>
  <si>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</si>
  <si>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</si>
  <si>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</si>
  <si>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</si>
  <si>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</si>
  <si>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</si>
  <si>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</si>
  <si>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</si>
  <si>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</si>
  <si>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</si>
  <si>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</si>
  <si>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</si>
  <si>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</si>
  <si>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</si>
  <si>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</si>
  <si>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</si>
  <si>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</si>
  <si>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</si>
  <si>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</si>
  <si>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</si>
  <si>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</si>
  <si>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</si>
  <si>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</si>
  <si>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</si>
  <si>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</si>
  <si>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</si>
  <si>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</si>
  <si>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</si>
  <si>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</si>
  <si>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</si>
  <si>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</si>
  <si>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</si>
  <si>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</si>
  <si>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</si>
  <si>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</si>
  <si>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</si>
  <si>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</si>
  <si>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</si>
  <si>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</si>
  <si>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</si>
  <si>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</si>
  <si>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</si>
  <si>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</si>
  <si>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</si>
  <si>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</si>
  <si>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</si>
  <si>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</si>
  <si>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</si>
  <si>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</si>
  <si>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</si>
  <si>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</si>
  <si>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</si>
  <si>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</si>
  <si>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</si>
  <si>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</si>
  <si>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</si>
  <si>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</si>
  <si>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</si>
  <si>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</si>
  <si>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</si>
  <si>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</si>
  <si>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</si>
  <si>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</si>
  <si>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</si>
  <si>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</si>
  <si>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</si>
  <si>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</si>
  <si>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</si>
  <si>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</si>
  <si>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</si>
  <si>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</si>
  <si>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</si>
  <si>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</si>
  <si>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</si>
  <si>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</si>
  <si>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</si>
  <si>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</si>
  <si>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</si>
  <si>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</si>
  <si>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</si>
  <si>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</si>
  <si>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</si>
  <si>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</si>
  <si>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</si>
  <si>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</si>
  <si>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</si>
  <si>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</si>
  <si>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</si>
  <si>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</si>
  <si>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</si>
  <si>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</si>
  <si>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</si>
  <si>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</si>
  <si>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</si>
  <si>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</si>
  <si>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</si>
  <si>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</si>
  <si>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</si>
  <si>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</si>
  <si>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</si>
  <si>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</si>
  <si>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</si>
  <si>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</si>
  <si>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</si>
  <si>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</si>
  <si>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</si>
  <si>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</si>
  <si>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</si>
  <si>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</si>
  <si>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</si>
  <si>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</si>
  <si>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</si>
  <si>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</si>
  <si>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</si>
  <si>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</si>
  <si>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</si>
  <si>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</si>
  <si>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</si>
  <si>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</si>
  <si>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</si>
  <si>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</si>
  <si>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</si>
  <si>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</si>
  <si>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</si>
  <si>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</si>
  <si>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</si>
  <si>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</si>
  <si>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</si>
  <si>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</si>
  <si>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</si>
  <si>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</si>
  <si>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</si>
  <si>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</si>
  <si>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</si>
  <si>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</si>
  <si>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</si>
  <si>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</si>
  <si>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</si>
  <si>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</si>
  <si>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</si>
  <si>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</si>
  <si>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</si>
  <si>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</si>
  <si>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</si>
  <si>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</si>
  <si>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</si>
  <si>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</si>
  <si>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</si>
  <si>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</si>
  <si>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</si>
  <si>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</si>
  <si>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</si>
  <si>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</si>
  <si>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</si>
  <si>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</si>
  <si>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</si>
  <si>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</si>
  <si>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</si>
  <si>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</si>
  <si>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</si>
  <si>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</si>
  <si>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</si>
  <si>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</si>
  <si>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</si>
  <si>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</si>
  <si>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</si>
  <si>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</si>
  <si>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</si>
  <si>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</si>
  <si>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</si>
  <si>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</si>
  <si>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</si>
  <si>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</si>
  <si>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</si>
  <si>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</si>
  <si>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</si>
  <si>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</si>
  <si>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</si>
  <si>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</si>
  <si>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</si>
  <si>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</si>
  <si>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</si>
  <si>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</si>
  <si>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</si>
  <si>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</si>
  <si>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</si>
  <si>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</si>
  <si>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</si>
  <si>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</si>
  <si>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</si>
  <si>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</si>
  <si>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</si>
  <si>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</si>
  <si>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</si>
  <si>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</si>
  <si>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</si>
  <si>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</si>
  <si>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</si>
  <si>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</si>
  <si>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</si>
  <si>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</si>
  <si>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</si>
  <si>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</si>
  <si>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</si>
  <si>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</si>
  <si>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</si>
  <si>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</si>
  <si>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</si>
  <si>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</si>
  <si>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</si>
  <si>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</si>
  <si>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</si>
  <si>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</si>
  <si>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</si>
  <si>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</si>
  <si>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</si>
  <si>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</si>
  <si>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</si>
  <si>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</si>
  <si>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</si>
  <si>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</si>
  <si>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</si>
  <si>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</si>
  <si>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</si>
  <si>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</si>
  <si>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</si>
  <si>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</si>
  <si>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</si>
  <si>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</si>
  <si>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</si>
  <si>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</si>
  <si>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</si>
  <si>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</si>
  <si>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</si>
  <si>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</si>
  <si>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</si>
  <si>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</si>
  <si>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</si>
  <si>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</si>
  <si>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</si>
  <si>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</si>
  <si>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</si>
  <si>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</si>
  <si>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</si>
  <si>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</si>
  <si>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</si>
  <si>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</si>
  <si>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</si>
  <si>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</si>
  <si>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</si>
  <si>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</si>
  <si>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</si>
  <si>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</si>
  <si>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</si>
  <si>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</si>
  <si>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</si>
  <si>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</si>
  <si>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</si>
  <si>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</si>
  <si>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</si>
  <si>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</si>
  <si>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</si>
  <si>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</si>
  <si>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</si>
  <si>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</si>
  <si>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</si>
  <si>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</si>
  <si>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</si>
  <si>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</si>
  <si>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</si>
  <si>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</si>
  <si>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</si>
  <si>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</si>
  <si>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</si>
  <si>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</si>
  <si>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</si>
  <si>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</si>
  <si>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</si>
  <si>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</si>
  <si>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</si>
  <si>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</si>
  <si>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</si>
  <si>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</si>
  <si>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</si>
  <si>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</si>
  <si>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</si>
  <si>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</si>
  <si>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</si>
  <si>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</si>
  <si>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</si>
  <si>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</si>
  <si>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</si>
  <si>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</si>
  <si>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</si>
  <si>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</si>
  <si>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</si>
  <si>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</si>
  <si>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</si>
  <si>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</si>
  <si>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</si>
  <si>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</si>
  <si>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</si>
  <si>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</si>
  <si>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</si>
  <si>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</si>
  <si>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</si>
  <si>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</si>
  <si>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</si>
  <si>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</si>
  <si>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</si>
  <si>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</si>
  <si>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</si>
  <si>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</si>
  <si>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</si>
  <si>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</si>
  <si>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</si>
  <si>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</si>
  <si>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</si>
  <si>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</si>
  <si>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</si>
  <si>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</si>
  <si>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</si>
  <si>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</si>
  <si>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</si>
  <si>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</si>
  <si>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</si>
  <si>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</si>
  <si>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</si>
  <si>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</si>
  <si>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</si>
  <si>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</si>
  <si>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</si>
  <si>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</si>
  <si>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</si>
  <si>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</si>
  <si>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</si>
  <si>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</si>
  <si>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</si>
  <si>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</si>
  <si>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</si>
  <si>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</si>
  <si>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</si>
  <si>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</si>
  <si>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</si>
  <si>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</si>
  <si>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</si>
  <si>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</si>
  <si>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</si>
  <si>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</si>
  <si>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</si>
  <si>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</si>
  <si>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</si>
  <si>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</si>
  <si>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</si>
  <si>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</si>
  <si>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</si>
  <si>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</si>
  <si>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</si>
  <si>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</si>
  <si>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</si>
  <si>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</si>
  <si>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</si>
  <si>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</si>
  <si>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</si>
  <si>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</si>
  <si>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</si>
  <si>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</si>
  <si>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</si>
  <si>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</si>
  <si>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</si>
  <si>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</si>
  <si>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</si>
  <si>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</si>
  <si>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</si>
  <si>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</si>
  <si>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</si>
  <si>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</si>
  <si>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</si>
  <si>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</si>
  <si>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</si>
  <si>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</si>
  <si>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</si>
  <si>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</si>
  <si>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</si>
  <si>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</si>
  <si>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</si>
  <si>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</si>
  <si>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</si>
  <si>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</si>
  <si>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</si>
  <si>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</si>
  <si>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</si>
  <si>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</si>
  <si>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</si>
  <si>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</si>
  <si>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</si>
  <si>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</si>
  <si>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</si>
  <si>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</si>
  <si>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</si>
  <si>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</si>
  <si>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</si>
  <si>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</si>
  <si>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</si>
  <si>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</si>
  <si>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</si>
  <si>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</si>
  <si>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</si>
  <si>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</si>
  <si>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</si>
  <si>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</si>
  <si>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</si>
  <si>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</si>
  <si>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</si>
  <si>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</si>
  <si>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</si>
  <si>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</si>
  <si>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</si>
  <si>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</si>
  <si>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</si>
  <si>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</si>
  <si>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</si>
  <si>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</si>
  <si>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</si>
  <si>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</si>
  <si>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</si>
  <si>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</si>
  <si>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</si>
  <si>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</si>
  <si>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</si>
  <si>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</si>
  <si>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</si>
  <si>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</si>
  <si>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</si>
  <si>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</si>
  <si>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</si>
  <si>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</si>
  <si>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</si>
  <si>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</si>
  <si>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</si>
  <si>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</si>
  <si>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</si>
  <si>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</si>
  <si>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</si>
  <si>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</si>
  <si>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</si>
  <si>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</si>
  <si>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</si>
  <si>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</si>
  <si>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</si>
  <si>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</si>
  <si>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</si>
  <si>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</si>
  <si>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</si>
  <si>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</si>
  <si>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</si>
  <si>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</si>
  <si>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</si>
  <si>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</si>
  <si>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</si>
  <si>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</si>
  <si>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</si>
  <si>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</si>
  <si>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</si>
  <si>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</si>
  <si>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</si>
  <si>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</si>
  <si>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</si>
  <si>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</si>
  <si>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</si>
  <si>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</si>
  <si>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</si>
  <si>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</si>
  <si>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</si>
  <si>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</si>
  <si>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</si>
  <si>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</si>
  <si>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</si>
  <si>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</si>
  <si>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</si>
  <si>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</si>
  <si>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</si>
  <si>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</si>
  <si>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</si>
  <si>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</si>
  <si>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</si>
  <si>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</si>
  <si>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</si>
  <si>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</si>
  <si>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</si>
  <si>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</si>
  <si>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</si>
  <si>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</si>
  <si>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</si>
  <si>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</si>
  <si>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</si>
  <si>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</si>
  <si>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</si>
  <si>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</si>
  <si>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</si>
  <si>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</si>
  <si>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</si>
  <si>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</si>
  <si>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</si>
  <si>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</si>
  <si>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</si>
  <si>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</si>
  <si>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</si>
  <si>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</si>
  <si>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</si>
  <si>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</si>
  <si>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</si>
  <si>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</si>
  <si>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</si>
  <si>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</si>
  <si>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</si>
  <si>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</si>
  <si>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</si>
  <si>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</si>
  <si>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</si>
  <si>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</si>
  <si>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</si>
  <si>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</si>
  <si>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</si>
  <si>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</si>
  <si>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</si>
  <si>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</si>
  <si>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</si>
  <si>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</si>
  <si>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</si>
  <si>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</si>
  <si>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</si>
  <si>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</si>
  <si>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</si>
  <si>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</si>
  <si>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</si>
  <si>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</si>
  <si>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</si>
  <si>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</si>
  <si>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</si>
  <si>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</si>
  <si>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</si>
  <si>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</si>
  <si>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</si>
  <si>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</si>
  <si>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</si>
  <si>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</si>
  <si>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</si>
  <si>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</si>
  <si>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</si>
  <si>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</si>
  <si>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</si>
  <si>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</si>
  <si>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</si>
  <si>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</si>
  <si>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</si>
  <si>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</si>
  <si>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</si>
  <si>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</si>
  <si>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</si>
  <si>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</si>
  <si>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</si>
  <si>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</si>
  <si>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</si>
  <si>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</si>
  <si>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</si>
  <si>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</si>
  <si>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</si>
  <si>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</si>
  <si>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</si>
  <si>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</si>
  <si>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</si>
  <si>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</si>
  <si>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</si>
  <si>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</si>
  <si>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</si>
  <si>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</si>
  <si>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</si>
  <si>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</si>
  <si>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</si>
  <si>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</si>
  <si>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</si>
  <si>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</si>
  <si>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</si>
  <si>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</si>
  <si>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</si>
  <si>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</si>
  <si>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</si>
  <si>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</si>
  <si>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</si>
  <si>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</si>
  <si>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</si>
  <si>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</si>
  <si>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</si>
  <si>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</si>
  <si>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</si>
  <si>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</si>
  <si>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</si>
  <si>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</si>
  <si>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</si>
  <si>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</si>
  <si>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</si>
  <si>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</si>
  <si>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</si>
  <si>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</si>
  <si>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</si>
  <si>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</si>
  <si>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</si>
  <si>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</si>
  <si>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</si>
  <si>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</si>
  <si>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</si>
  <si>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</si>
  <si>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</si>
  <si>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</si>
  <si>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</si>
  <si>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</si>
  <si>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</si>
  <si>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</si>
  <si>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</si>
  <si>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</si>
  <si>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</si>
  <si>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</si>
  <si>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</si>
  <si>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</si>
  <si>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</si>
  <si>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</si>
  <si>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</si>
  <si>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</si>
  <si>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</si>
  <si>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</si>
  <si>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</si>
  <si>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</si>
  <si>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</si>
  <si>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</si>
  <si>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</si>
  <si>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</si>
  <si>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</si>
  <si>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</si>
  <si>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</si>
  <si>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</si>
  <si>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</si>
  <si>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</si>
  <si>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</si>
  <si>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</si>
  <si>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</si>
  <si>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</si>
  <si>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</si>
  <si>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</si>
  <si>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</si>
  <si>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</si>
  <si>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</si>
  <si>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</si>
  <si>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</si>
  <si>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</si>
  <si>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</si>
  <si>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</si>
  <si>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</si>
  <si>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</si>
  <si>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</si>
  <si>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</si>
  <si>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</si>
  <si>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</si>
  <si>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</si>
  <si>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</si>
  <si>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</si>
  <si>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</si>
  <si>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</si>
  <si>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</si>
  <si>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</si>
  <si>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</si>
  <si>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</si>
  <si>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</si>
  <si>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</si>
  <si>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</si>
  <si>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</si>
  <si>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</si>
  <si>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</si>
  <si>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</si>
  <si>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</si>
  <si>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</si>
  <si>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</si>
  <si>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</si>
  <si>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</si>
  <si>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</si>
  <si>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</si>
  <si>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</si>
  <si>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</si>
  <si>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</si>
  <si>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</si>
  <si>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</si>
  <si>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</si>
  <si>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</si>
  <si>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</si>
  <si>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</si>
  <si>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</si>
  <si>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</si>
  <si>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</si>
  <si>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</si>
  <si>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</si>
  <si>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</si>
  <si>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</si>
  <si>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</si>
  <si>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</si>
  <si>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</si>
  <si>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</si>
  <si>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</si>
  <si>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</si>
  <si>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</si>
  <si>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</si>
  <si>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</si>
  <si>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</si>
  <si>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</si>
  <si>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</si>
  <si>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</si>
  <si>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</si>
  <si>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</si>
  <si>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</si>
  <si>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</si>
  <si>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</si>
  <si>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</si>
  <si>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</si>
  <si>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</si>
  <si>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</si>
  <si>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</si>
  <si>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</si>
  <si>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</si>
  <si>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</si>
  <si>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</si>
  <si>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</si>
  <si>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</si>
  <si>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</si>
  <si>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</si>
  <si>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</si>
  <si>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</si>
  <si>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</si>
  <si>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</si>
  <si>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</si>
  <si>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</si>
  <si>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</si>
  <si>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</si>
  <si>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</si>
  <si>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</si>
  <si>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</si>
  <si>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</si>
  <si>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</si>
  <si>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</si>
  <si>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</si>
  <si>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</si>
  <si>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</si>
  <si>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</si>
  <si>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</si>
  <si>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</si>
  <si>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</si>
  <si>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</si>
  <si>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</si>
  <si>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</si>
  <si>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</si>
  <si>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</si>
  <si>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</si>
  <si>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</si>
  <si>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</si>
  <si>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</si>
  <si>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</si>
  <si>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</si>
  <si>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</si>
  <si>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</si>
  <si>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</si>
  <si>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</si>
  <si>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</si>
  <si>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</si>
  <si>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</si>
  <si>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</si>
  <si>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</si>
  <si>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</si>
  <si>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</si>
  <si>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</si>
  <si>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</si>
  <si>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</si>
  <si>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</si>
  <si>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</si>
  <si>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</si>
  <si>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</si>
  <si>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</si>
  <si>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</si>
  <si>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</si>
  <si>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</si>
  <si>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</si>
  <si>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</si>
  <si>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</si>
  <si>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</si>
  <si>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</si>
  <si>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</si>
  <si>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</si>
  <si>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</si>
  <si>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</si>
  <si>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</si>
  <si>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</si>
  <si>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</si>
  <si>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</si>
  <si>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</si>
  <si>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</si>
  <si>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</si>
  <si>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</si>
  <si>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</si>
  <si>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</si>
  <si>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</si>
  <si>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</si>
  <si>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</si>
  <si>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</si>
  <si>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</si>
  <si>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</si>
  <si>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</si>
  <si>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</si>
  <si>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</si>
  <si>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</si>
  <si>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</si>
  <si>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</si>
  <si>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</si>
  <si>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</si>
  <si>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</si>
  <si>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</si>
  <si>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</si>
  <si>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</si>
  <si>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</si>
  <si>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</si>
  <si>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</si>
  <si>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</si>
  <si>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</si>
  <si>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</si>
  <si>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</si>
  <si>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</si>
  <si>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</si>
  <si>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</si>
  <si>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</si>
  <si>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</si>
  <si>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</si>
  <si>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</si>
  <si>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</si>
  <si>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</si>
  <si>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</si>
  <si>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</si>
  <si>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</si>
  <si>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</si>
  <si>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</si>
  <si>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</si>
  <si>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</si>
  <si>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</si>
  <si>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</si>
  <si>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</si>
  <si>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</si>
  <si>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</si>
  <si>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</si>
  <si>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</si>
  <si>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</si>
  <si>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</si>
  <si>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</si>
  <si>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</si>
  <si>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</si>
  <si>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</si>
  <si>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</si>
  <si>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</si>
  <si>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</si>
  <si>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</si>
  <si>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</si>
  <si>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</si>
  <si>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</si>
  <si>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</si>
  <si>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</si>
  <si>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</si>
  <si>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</si>
  <si>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</si>
  <si>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</si>
  <si>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</si>
  <si>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</si>
  <si>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</si>
  <si>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</si>
  <si>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</si>
  <si>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</si>
  <si>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</si>
  <si>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</si>
  <si>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</si>
  <si>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</si>
  <si>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</si>
  <si>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</si>
  <si>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</si>
  <si>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</si>
  <si>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</si>
  <si>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</si>
  <si>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</si>
  <si>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</si>
  <si>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</si>
  <si>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</si>
  <si>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</si>
  <si>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</si>
  <si>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</si>
  <si>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</si>
  <si>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</si>
  <si>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</si>
  <si>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</si>
  <si>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</si>
  <si>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</si>
  <si>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</si>
  <si>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</si>
  <si>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</si>
  <si>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</si>
  <si>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</si>
  <si>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</si>
  <si>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</si>
  <si>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</si>
  <si>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</si>
  <si>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</si>
  <si>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</si>
  <si>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</si>
  <si>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</si>
  <si>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</si>
  <si>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</si>
  <si>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</si>
  <si>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</si>
  <si>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</si>
  <si>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</si>
  <si>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</si>
  <si>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</si>
  <si>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</si>
  <si>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</si>
  <si>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</si>
  <si>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</si>
  <si>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</si>
  <si>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</si>
  <si>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</si>
  <si>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</si>
  <si>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</si>
  <si>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</si>
  <si>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</si>
  <si>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</si>
  <si>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</si>
  <si>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</si>
  <si>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</si>
  <si>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</si>
  <si>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</si>
  <si>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</si>
  <si>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</si>
  <si>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</si>
  <si>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</si>
  <si>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</si>
  <si>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</si>
  <si>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</si>
  <si>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</si>
  <si>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</si>
  <si>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</si>
  <si>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</si>
  <si>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</si>
  <si>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</si>
  <si>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</si>
  <si>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</si>
  <si>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</si>
  <si>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</si>
  <si>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</si>
  <si>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</si>
  <si>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</si>
  <si>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</si>
  <si>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</si>
  <si>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</si>
  <si>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</si>
  <si>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</si>
  <si>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</si>
  <si>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</si>
  <si>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</si>
  <si>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</si>
  <si>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</si>
  <si>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</si>
  <si>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</si>
  <si>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</si>
  <si>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</si>
  <si>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</si>
  <si>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</si>
  <si>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</si>
  <si>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</si>
  <si>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</si>
  <si>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</si>
  <si>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</si>
  <si>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</si>
  <si>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</si>
  <si>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</si>
  <si>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</si>
  <si>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</si>
  <si>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</si>
  <si>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</si>
  <si>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</si>
  <si>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</si>
  <si>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</si>
  <si>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</si>
  <si>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</si>
  <si>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</si>
  <si>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</si>
  <si>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</si>
  <si>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</si>
  <si>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</si>
  <si>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</si>
  <si>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</si>
  <si>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</si>
  <si>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</si>
  <si>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</si>
  <si>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</si>
  <si>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</si>
  <si>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</si>
  <si>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</si>
  <si>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</si>
  <si>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</si>
  <si>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</si>
  <si>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</si>
  <si>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</si>
  <si>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</si>
  <si>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</si>
  <si>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</si>
  <si>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</si>
  <si>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</si>
  <si>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</si>
  <si>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</si>
  <si>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</si>
  <si>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</si>
  <si>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</si>
  <si>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</si>
  <si>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</si>
  <si>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</si>
  <si>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</si>
  <si>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</si>
  <si>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</si>
  <si>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</si>
  <si>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</si>
  <si>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</si>
  <si>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</si>
  <si>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</si>
  <si>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</si>
  <si>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</si>
  <si>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</si>
  <si>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</si>
  <si>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</si>
  <si>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</si>
  <si>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</si>
  <si>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</si>
  <si>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</si>
  <si>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</si>
  <si>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</si>
  <si>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</si>
  <si>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</si>
  <si>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</si>
  <si>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</si>
  <si>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</si>
  <si>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</si>
  <si>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</si>
  <si>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</si>
  <si>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</si>
  <si>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</si>
  <si>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</si>
  <si>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</si>
  <si>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</si>
  <si>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</si>
  <si>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</si>
  <si>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</si>
  <si>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</si>
  <si>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</si>
  <si>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</si>
  <si>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</si>
  <si>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</si>
  <si>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</si>
  <si>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</si>
  <si>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</si>
  <si>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</si>
  <si>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</si>
  <si>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</si>
  <si>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</si>
  <si>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</si>
  <si>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</si>
  <si>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</si>
  <si>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</si>
  <si>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</si>
  <si>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</si>
  <si>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</si>
  <si>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</si>
  <si>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</si>
  <si>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</si>
  <si>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</si>
  <si>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</si>
  <si>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</si>
  <si>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</si>
  <si>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</si>
  <si>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</si>
  <si>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</si>
  <si>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</si>
  <si>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</si>
  <si>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</si>
  <si>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</si>
  <si>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</si>
  <si>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</si>
  <si>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</si>
  <si>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</si>
  <si>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</si>
  <si>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</si>
  <si>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</si>
  <si>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</si>
  <si>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</si>
  <si>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</si>
  <si>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</si>
  <si>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</si>
  <si>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</si>
  <si>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</si>
  <si>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</si>
  <si>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</si>
  <si>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</si>
  <si>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</si>
  <si>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</si>
  <si>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</si>
  <si>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</si>
  <si>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</si>
  <si>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</si>
  <si>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</si>
  <si>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</si>
  <si>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</si>
  <si>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</si>
  <si>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</si>
  <si>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</si>
  <si>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</si>
  <si>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</si>
  <si>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</si>
  <si>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</si>
  <si>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</si>
  <si>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</si>
  <si>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</si>
  <si>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</si>
  <si>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</si>
  <si>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</si>
  <si>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</si>
  <si>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</si>
  <si>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</si>
  <si>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</si>
  <si>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</si>
  <si>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</si>
  <si>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</si>
  <si>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</si>
  <si>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</si>
  <si>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</si>
  <si>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</si>
  <si>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</si>
  <si>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</si>
  <si>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</si>
  <si>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</si>
  <si>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</si>
  <si>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</si>
  <si>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</si>
  <si>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</si>
  <si>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</si>
  <si>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</si>
  <si>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</si>
  <si>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</si>
  <si>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</si>
  <si>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</si>
  <si>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</si>
  <si>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</si>
  <si>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</si>
  <si>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</si>
  <si>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</si>
  <si>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</si>
  <si>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</si>
  <si>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</si>
  <si>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</si>
  <si>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</si>
  <si>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</si>
  <si>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</si>
  <si>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</si>
  <si>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</si>
  <si>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</si>
  <si>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</si>
  <si>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</si>
  <si>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</si>
  <si>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</si>
  <si>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</si>
  <si>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</si>
  <si>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</si>
  <si>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</si>
  <si>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</si>
  <si>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</si>
  <si>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</si>
  <si>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</si>
  <si>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</si>
  <si>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</si>
  <si>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</si>
  <si>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</si>
  <si>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</si>
  <si>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</si>
  <si>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</si>
  <si>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</si>
  <si>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</si>
  <si>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</si>
  <si>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</si>
  <si>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</si>
  <si>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</si>
  <si>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</si>
  <si>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</si>
  <si>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</si>
  <si>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</si>
  <si>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</si>
  <si>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</si>
  <si>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</si>
  <si>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</si>
  <si>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</si>
  <si>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</si>
  <si>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</si>
  <si>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</si>
  <si>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</si>
  <si>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</si>
  <si>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</si>
  <si>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</si>
  <si>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</si>
  <si>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</si>
  <si>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</si>
  <si>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</si>
  <si>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</si>
  <si>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</si>
  <si>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</si>
  <si>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</si>
  <si>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</si>
  <si>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</si>
  <si>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</si>
  <si>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</si>
  <si>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</si>
  <si>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</si>
  <si>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</si>
  <si>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</si>
  <si>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</si>
  <si>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</si>
  <si>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</si>
  <si>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</si>
  <si>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</si>
  <si>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</si>
  <si>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</si>
  <si>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</si>
  <si>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</si>
  <si>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</si>
  <si>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</si>
  <si>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</si>
  <si>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</si>
  <si>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</si>
  <si>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</si>
  <si>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</si>
  <si>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</si>
  <si>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</si>
  <si>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</si>
  <si>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</si>
  <si>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</si>
  <si>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</si>
  <si>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</si>
  <si>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</si>
  <si>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</si>
  <si>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</si>
  <si>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</si>
  <si>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</si>
  <si>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</si>
  <si>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</si>
  <si>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</si>
  <si>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</si>
  <si>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</si>
  <si>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</si>
  <si>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</si>
  <si>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</si>
  <si>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</si>
  <si>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</si>
  <si>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</si>
  <si>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</si>
  <si>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</si>
  <si>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</si>
  <si>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</si>
  <si>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</si>
  <si>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</si>
  <si>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</si>
  <si>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</si>
  <si>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</si>
  <si>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</si>
  <si>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</si>
  <si>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</si>
  <si>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</si>
  <si>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</si>
  <si>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</si>
  <si>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</si>
  <si>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</si>
  <si>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</si>
  <si>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</si>
  <si>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</si>
  <si>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</si>
  <si>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</si>
  <si>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</si>
  <si>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</si>
  <si>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</si>
  <si>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</si>
  <si>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</si>
  <si>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</si>
  <si>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</si>
  <si>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</si>
  <si>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</si>
  <si>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</si>
  <si>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</si>
  <si>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</si>
  <si>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</si>
  <si>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</si>
  <si>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</si>
  <si>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</si>
  <si>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</si>
  <si>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</si>
  <si>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</si>
  <si>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</si>
  <si>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</si>
  <si>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</si>
  <si>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</si>
  <si>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</si>
  <si>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</si>
  <si>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</si>
  <si>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</si>
  <si>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</si>
  <si>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</si>
  <si>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</si>
  <si>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</si>
  <si>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</si>
  <si>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</si>
  <si>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</si>
  <si>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</si>
  <si>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</si>
  <si>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</si>
  <si>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</si>
  <si>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</si>
  <si>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</si>
  <si>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</si>
  <si>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</si>
  <si>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</si>
  <si>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</si>
  <si>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</si>
  <si>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</si>
  <si>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</si>
  <si>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</si>
  <si>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</si>
  <si>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</si>
  <si>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</si>
  <si>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</si>
  <si>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</si>
  <si>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</si>
  <si>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</si>
  <si>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</si>
  <si>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</si>
  <si>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</si>
  <si>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</si>
  <si>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</si>
  <si>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</si>
  <si>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</si>
  <si>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</si>
  <si>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</si>
  <si>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</si>
  <si>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</si>
  <si>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</si>
  <si>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</si>
  <si>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</si>
  <si>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</si>
  <si>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</si>
  <si>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</si>
  <si>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</si>
  <si>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</si>
  <si>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</si>
  <si>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</si>
  <si>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</si>
  <si>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</si>
  <si>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</si>
  <si>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</si>
  <si>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</si>
  <si>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</si>
  <si>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</si>
  <si>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</si>
  <si>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</si>
  <si>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</si>
  <si>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</si>
  <si>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</si>
  <si>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</si>
  <si>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</si>
  <si>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</si>
  <si>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</si>
  <si>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</si>
  <si>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</si>
  <si>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</si>
  <si>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</si>
  <si>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</si>
  <si>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</si>
  <si>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</si>
  <si>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</si>
  <si>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</si>
  <si>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</si>
  <si>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</si>
  <si>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</si>
  <si>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</si>
  <si>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</si>
  <si>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</si>
  <si>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</si>
  <si>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</si>
  <si>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</si>
  <si>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</si>
  <si>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</si>
  <si>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</si>
  <si>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</si>
  <si>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</si>
  <si>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</si>
  <si>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</si>
  <si>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</si>
  <si>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</si>
  <si>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</si>
  <si>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</si>
  <si>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</si>
  <si>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</si>
  <si>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</si>
  <si>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</si>
  <si>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</si>
  <si>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</si>
  <si>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</si>
  <si>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</si>
  <si>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</si>
  <si>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</si>
  <si>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</si>
  <si>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</si>
  <si>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</si>
  <si>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</si>
  <si>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</si>
  <si>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</si>
  <si>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</si>
  <si>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</si>
  <si>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</si>
  <si>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</si>
  <si>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</si>
  <si>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</si>
  <si>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</si>
  <si>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</si>
  <si>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</si>
  <si>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</si>
  <si>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</si>
  <si>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</si>
  <si>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</si>
  <si>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</si>
  <si>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</si>
  <si>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</si>
  <si>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</si>
  <si>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</si>
  <si>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</si>
  <si>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</si>
  <si>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</si>
  <si>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</si>
  <si>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</si>
  <si>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</si>
  <si>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</si>
  <si>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</si>
  <si>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</si>
  <si>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</si>
  <si>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</si>
  <si>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</si>
  <si>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</si>
  <si>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</si>
  <si>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</si>
  <si>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</si>
  <si>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</si>
  <si>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</si>
  <si>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</si>
  <si>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</si>
  <si>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</si>
  <si>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</si>
  <si>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</si>
  <si>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</si>
  <si>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</si>
  <si>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</si>
  <si>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</si>
  <si>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</si>
  <si>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</si>
  <si>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</si>
  <si>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</si>
  <si>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</si>
  <si>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</si>
  <si>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</si>
  <si>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</si>
  <si>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</si>
  <si>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</si>
  <si>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</si>
  <si>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</si>
  <si>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</si>
  <si>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</si>
  <si>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</si>
  <si>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</si>
  <si>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</si>
  <si>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</si>
  <si>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</si>
  <si>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</si>
  <si>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</si>
  <si>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</si>
  <si>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</si>
  <si>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</si>
  <si>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</si>
  <si>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</si>
  <si>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</si>
  <si>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</si>
  <si>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</si>
  <si>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</si>
  <si>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</si>
  <si>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</si>
  <si>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</si>
  <si>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</si>
  <si>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</si>
  <si>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</si>
  <si>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</si>
  <si>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</si>
  <si>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</si>
  <si>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</si>
  <si>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</si>
  <si>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</si>
  <si>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</si>
  <si>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</si>
  <si>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</si>
  <si>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</si>
  <si>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</si>
  <si>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</si>
  <si>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</si>
  <si>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</si>
  <si>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</si>
  <si>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</si>
  <si>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</si>
  <si>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</si>
  <si>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</si>
  <si>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</si>
  <si>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</si>
  <si>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</si>
  <si>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</si>
  <si>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</si>
  <si>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</si>
  <si>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</si>
  <si>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</si>
  <si>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</si>
  <si>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</si>
  <si>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</si>
  <si>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</si>
  <si>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</si>
  <si>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</si>
  <si>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</si>
  <si>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</si>
  <si>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</si>
  <si>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</si>
  <si>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</si>
  <si>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</si>
  <si>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</si>
  <si>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</si>
  <si>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</si>
  <si>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</si>
  <si>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</si>
  <si>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</si>
  <si>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</si>
  <si>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</si>
  <si>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</si>
  <si>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</si>
  <si>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</si>
  <si>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</si>
  <si>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</si>
  <si>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</si>
  <si>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</si>
  <si>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</si>
  <si>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</si>
  <si>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</si>
  <si>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</si>
  <si>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</si>
  <si>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</si>
  <si>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</si>
  <si>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</si>
  <si>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</si>
  <si>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</si>
  <si>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</si>
  <si>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</si>
  <si>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</si>
  <si>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</si>
  <si>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</si>
  <si>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</si>
  <si>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</si>
  <si>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</si>
  <si>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</si>
  <si>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</si>
  <si>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</si>
  <si>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</si>
  <si>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</si>
  <si>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</si>
  <si>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</si>
  <si>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</si>
  <si>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</si>
  <si>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</si>
  <si>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</si>
  <si>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</si>
  <si>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</si>
  <si>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</si>
  <si>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</si>
  <si>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</si>
  <si>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</si>
  <si>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</si>
  <si>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</si>
  <si>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</si>
  <si>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</si>
  <si>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</si>
  <si>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</si>
  <si>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</si>
  <si>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</si>
  <si>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</si>
  <si>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</si>
  <si>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</si>
  <si>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</si>
  <si>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</si>
  <si>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</si>
  <si>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</si>
  <si>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</si>
  <si>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</si>
  <si>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</si>
  <si>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</si>
  <si>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</si>
  <si>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</si>
  <si>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</si>
  <si>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</si>
  <si>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</si>
  <si>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</si>
  <si>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</si>
  <si>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</si>
  <si>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</si>
  <si>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</si>
  <si>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</si>
  <si>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</si>
  <si>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</si>
  <si>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</si>
  <si>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</si>
  <si>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</si>
  <si>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</si>
  <si>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</si>
  <si>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</si>
  <si>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</si>
  <si>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</si>
  <si>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</si>
  <si>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</si>
  <si>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</si>
  <si>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</si>
  <si>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</si>
  <si>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</si>
  <si>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</si>
  <si>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</si>
  <si>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</si>
  <si>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</si>
  <si>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</si>
  <si>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</si>
  <si>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</si>
  <si>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</si>
  <si>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</si>
  <si>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</si>
  <si>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</si>
  <si>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</si>
  <si>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</si>
  <si>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</si>
  <si>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</si>
  <si>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</si>
  <si>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</si>
  <si>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</si>
  <si>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</si>
  <si>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</si>
  <si>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</si>
  <si>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</si>
  <si>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</si>
  <si>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</si>
  <si>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</si>
  <si>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</si>
  <si>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</si>
  <si>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</si>
  <si>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</si>
  <si>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</si>
  <si>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</si>
  <si>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</si>
  <si>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</si>
  <si>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</si>
  <si>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</si>
  <si>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</si>
  <si>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</si>
  <si>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</si>
  <si>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</si>
  <si>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</si>
  <si>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</si>
  <si>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</si>
  <si>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</si>
  <si>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</si>
  <si>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</si>
  <si>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</si>
  <si>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</si>
  <si>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</si>
  <si>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</si>
  <si>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</si>
  <si>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</si>
  <si>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</si>
  <si>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</si>
  <si>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</si>
  <si>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</si>
  <si>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</si>
  <si>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</si>
  <si>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</si>
  <si>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</si>
  <si>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</si>
  <si>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</si>
  <si>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</si>
  <si>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</si>
  <si>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</si>
  <si>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</si>
  <si>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</si>
  <si>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</si>
  <si>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</si>
  <si>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</si>
  <si>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</si>
  <si>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</si>
  <si>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</si>
  <si>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</si>
  <si>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</si>
  <si>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</si>
  <si>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</si>
  <si>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</si>
  <si>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</si>
  <si>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</si>
  <si>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</si>
  <si>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</si>
  <si>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</si>
  <si>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</si>
  <si>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</si>
  <si>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</si>
  <si>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</si>
  <si>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</si>
  <si>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</si>
  <si>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</si>
  <si>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</si>
  <si>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</si>
  <si>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</si>
  <si>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</si>
  <si>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</si>
  <si>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</si>
  <si>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</si>
  <si>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</si>
  <si>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</si>
  <si>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</si>
  <si>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</si>
  <si>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</si>
  <si>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</si>
  <si>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</si>
  <si>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</si>
  <si>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</si>
  <si>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</si>
  <si>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</si>
  <si>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</si>
  <si>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</si>
  <si>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</si>
  <si>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</si>
  <si>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</si>
  <si>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</si>
  <si>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</si>
  <si>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</si>
  <si>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</si>
  <si>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</si>
  <si>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</si>
  <si>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</si>
  <si>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</si>
  <si>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</si>
  <si>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</si>
  <si>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</si>
  <si>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</si>
  <si>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</si>
  <si>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</si>
  <si>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</si>
  <si>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</si>
  <si>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</si>
  <si>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</si>
  <si>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</si>
  <si>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</si>
  <si>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</si>
  <si>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</si>
  <si>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</si>
  <si>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</si>
  <si>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</si>
  <si>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</si>
  <si>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</si>
  <si>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</si>
  <si>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</si>
  <si>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</si>
  <si>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</si>
  <si>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</si>
  <si>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</si>
  <si>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</si>
  <si>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</si>
  <si>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</si>
  <si>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</si>
  <si>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</si>
  <si>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</si>
  <si>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</si>
  <si>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</si>
  <si>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</si>
  <si>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</si>
  <si>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</si>
  <si>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</si>
  <si>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</si>
  <si>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</si>
  <si>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</si>
  <si>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</si>
  <si>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</si>
  <si>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</si>
  <si>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</si>
  <si>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</si>
  <si>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</si>
  <si>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</si>
  <si>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</si>
  <si>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</si>
  <si>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</si>
  <si>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</si>
  <si>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</si>
  <si>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</si>
  <si>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</si>
  <si>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</si>
  <si>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</si>
  <si>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</si>
  <si>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</si>
  <si>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</si>
  <si>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</si>
  <si>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</si>
  <si>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</si>
  <si>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</si>
  <si>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</si>
  <si>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</si>
  <si>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</si>
  <si>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</si>
  <si>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</si>
  <si>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</si>
  <si>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</si>
  <si>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</si>
  <si>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</si>
  <si>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</si>
  <si>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</si>
  <si>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</si>
  <si>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</si>
  <si>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</si>
  <si>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</si>
  <si>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</si>
  <si>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</si>
  <si>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</si>
  <si>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</si>
  <si>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</si>
  <si>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</si>
  <si>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</si>
  <si>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</si>
  <si>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</si>
  <si>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</si>
  <si>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</si>
  <si>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</si>
  <si>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</si>
  <si>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</si>
  <si>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</si>
  <si>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</si>
  <si>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</si>
  <si>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</si>
  <si>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</si>
  <si>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</si>
  <si>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</si>
  <si>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</si>
  <si>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</si>
  <si>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</si>
  <si>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</si>
  <si>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</si>
  <si>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</si>
  <si>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</si>
  <si>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</si>
  <si>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</si>
  <si>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</si>
  <si>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</si>
  <si>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</si>
  <si>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</si>
  <si>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</si>
  <si>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</si>
  <si>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</si>
  <si>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</si>
  <si>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</si>
  <si>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</si>
  <si>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</si>
  <si>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</si>
  <si>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</si>
  <si>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</si>
  <si>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</si>
  <si>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</si>
  <si>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</si>
  <si>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</si>
  <si>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</si>
  <si>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</si>
  <si>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</si>
  <si>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</si>
  <si>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</si>
  <si>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</si>
  <si>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</si>
  <si>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</si>
  <si>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</si>
  <si>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</si>
  <si>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</si>
  <si>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</si>
  <si>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</si>
  <si>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</si>
  <si>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</si>
  <si>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</si>
  <si>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</si>
  <si>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</si>
  <si>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</si>
  <si>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</si>
  <si>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</si>
  <si>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</si>
  <si>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</si>
  <si>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</si>
  <si>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</si>
  <si>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</si>
  <si>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</si>
  <si>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</si>
  <si>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</si>
  <si>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</si>
  <si>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</si>
  <si>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</si>
  <si>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</si>
  <si>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</si>
  <si>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</si>
  <si>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</si>
  <si>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</si>
  <si>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</si>
  <si>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</si>
  <si>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</si>
  <si>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</si>
  <si>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</si>
  <si>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</si>
  <si>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</si>
  <si>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</si>
  <si>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</si>
  <si>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</si>
  <si>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</si>
  <si>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</si>
  <si>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</si>
  <si>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</si>
  <si>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</si>
  <si>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</si>
  <si>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</si>
  <si>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</si>
  <si>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</si>
  <si>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</si>
  <si>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</si>
  <si>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</si>
  <si>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</si>
  <si>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</si>
  <si>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</si>
  <si>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</si>
  <si>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</si>
  <si>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</si>
  <si>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</si>
  <si>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</si>
  <si>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</si>
  <si>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</si>
  <si>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</si>
  <si>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</si>
  <si>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</si>
  <si>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</si>
  <si>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</si>
  <si>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</si>
  <si>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</si>
  <si>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</si>
  <si>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</si>
  <si>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</si>
  <si>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</si>
  <si>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</si>
  <si>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</si>
  <si>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</si>
  <si>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</si>
  <si>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</si>
  <si>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</si>
  <si>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</si>
  <si>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</si>
  <si>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</si>
  <si>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</si>
  <si>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</si>
  <si>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</si>
  <si>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</si>
  <si>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</si>
  <si>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</si>
  <si>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</si>
  <si>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</si>
  <si>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</si>
  <si>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</si>
  <si>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</si>
  <si>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</si>
  <si>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</si>
  <si>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</si>
  <si>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</si>
  <si>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</si>
  <si>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</si>
  <si>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</si>
  <si>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</si>
  <si>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</si>
  <si>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</si>
  <si>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</si>
  <si>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</si>
  <si>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</si>
  <si>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</si>
  <si>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</si>
  <si>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</si>
  <si>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</si>
  <si>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</si>
  <si>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</si>
  <si>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</si>
  <si>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</si>
  <si>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</si>
  <si>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</si>
  <si>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</si>
  <si>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</si>
  <si>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</si>
  <si>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</si>
  <si>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</si>
  <si>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</si>
  <si>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</si>
  <si>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</si>
  <si>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</si>
  <si>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</si>
  <si>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</si>
  <si>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</si>
  <si>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</si>
  <si>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</si>
  <si>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</si>
  <si>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</si>
  <si>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</si>
  <si>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</si>
  <si>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</si>
  <si>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</si>
  <si>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</si>
  <si>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</si>
  <si>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</si>
  <si>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</si>
  <si>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</si>
  <si>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</si>
  <si>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</si>
  <si>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</si>
  <si>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</si>
  <si>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</si>
  <si>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</si>
  <si>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</si>
  <si>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</si>
  <si>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</si>
  <si>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</si>
  <si>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</si>
  <si>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</si>
  <si>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</si>
  <si>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</si>
  <si>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</si>
  <si>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</si>
  <si>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</si>
  <si>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</si>
  <si>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</si>
  <si>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</si>
  <si>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</si>
  <si>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</si>
  <si>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</si>
  <si>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</si>
  <si>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</si>
  <si>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</si>
  <si>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</si>
  <si>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</si>
  <si>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</si>
  <si>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</si>
  <si>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</si>
  <si>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</si>
  <si>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</si>
  <si>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</si>
  <si>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</si>
  <si>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</si>
  <si>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</si>
  <si>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</si>
  <si>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</si>
  <si>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</si>
  <si>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</si>
  <si>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</si>
  <si>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</si>
  <si>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</si>
  <si>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</si>
  <si>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</si>
  <si>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</si>
  <si>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</si>
  <si>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</si>
  <si>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</si>
  <si>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</si>
  <si>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</si>
  <si>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</si>
  <si>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</si>
  <si>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</si>
  <si>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</si>
  <si>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</si>
  <si>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</si>
  <si>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</si>
  <si>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</si>
  <si>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</si>
  <si>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</si>
  <si>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</si>
  <si>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</si>
  <si>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</si>
  <si>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</si>
  <si>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</si>
  <si>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</si>
  <si>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</si>
  <si>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</si>
  <si>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</si>
  <si>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</si>
  <si>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</si>
  <si>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</si>
  <si>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</si>
  <si>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</si>
  <si>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</si>
  <si>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</si>
  <si>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</si>
  <si>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</si>
  <si>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</si>
  <si>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</si>
  <si>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</si>
  <si>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</si>
  <si>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</si>
  <si>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</si>
  <si>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</si>
  <si>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</si>
  <si>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</si>
  <si>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</si>
  <si>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</si>
  <si>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</si>
  <si>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</si>
  <si>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</si>
  <si>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</si>
  <si>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</si>
  <si>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</si>
  <si>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</si>
  <si>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</si>
  <si>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</si>
  <si>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</si>
  <si>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</si>
  <si>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</si>
  <si>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</si>
  <si>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</si>
  <si>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</si>
  <si>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</si>
  <si>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</si>
  <si>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</si>
  <si>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</si>
  <si>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</si>
  <si>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</si>
  <si>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</si>
  <si>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</si>
  <si>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</si>
  <si>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</si>
  <si>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</si>
  <si>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</si>
  <si>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</si>
  <si>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</si>
  <si>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</si>
  <si>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</si>
  <si>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</si>
  <si>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</si>
  <si>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</si>
  <si>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</si>
  <si>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</si>
  <si>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</si>
  <si>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</si>
  <si>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</si>
  <si>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</si>
  <si>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</si>
  <si>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</si>
  <si>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</si>
  <si>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</si>
  <si>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</si>
  <si>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</si>
  <si>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</si>
  <si>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</si>
  <si>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</si>
  <si>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</si>
  <si>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</si>
  <si>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</si>
  <si>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</si>
  <si>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</si>
  <si>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</si>
  <si>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</si>
  <si>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</si>
  <si>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</si>
  <si>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</si>
  <si>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</si>
  <si>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</si>
  <si>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</si>
  <si>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</si>
  <si>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</si>
  <si>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</si>
  <si>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</si>
  <si>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</si>
  <si>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</si>
  <si>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</si>
  <si>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</si>
  <si>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</si>
  <si>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</si>
  <si>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</si>
  <si>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</si>
  <si>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</si>
  <si>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</si>
  <si>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</si>
  <si>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</si>
  <si>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</si>
  <si>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</si>
  <si>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</si>
  <si>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</si>
  <si>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</si>
  <si>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</si>
  <si>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</si>
  <si>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</si>
  <si>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</si>
  <si>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</si>
  <si>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</si>
  <si>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</si>
  <si>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</si>
  <si>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</si>
  <si>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</si>
  <si>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</si>
  <si>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</si>
  <si>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</si>
  <si>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</si>
  <si>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</si>
  <si>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</si>
  <si>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</si>
  <si>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</si>
  <si>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</si>
  <si>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</si>
  <si>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</si>
  <si>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</si>
  <si>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</si>
  <si>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</si>
  <si>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</si>
  <si>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</si>
  <si>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</si>
  <si>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</si>
  <si>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</si>
  <si>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</si>
  <si>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</si>
  <si>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</si>
  <si>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</si>
  <si>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</si>
  <si>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</si>
  <si>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</si>
  <si>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</si>
  <si>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</si>
  <si>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</si>
  <si>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</si>
  <si>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</si>
  <si>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</si>
  <si>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</si>
  <si>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</si>
  <si>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</si>
  <si>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</si>
  <si>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</si>
  <si>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</si>
  <si>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</si>
  <si>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</si>
  <si>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</si>
  <si>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</si>
  <si>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</si>
  <si>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</si>
  <si>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</si>
  <si>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</si>
  <si>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</si>
  <si>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</si>
  <si>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</si>
  <si>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</si>
  <si>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</si>
  <si>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</si>
  <si>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</si>
  <si>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</si>
  <si>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</si>
  <si>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</si>
  <si>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</si>
  <si>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</si>
  <si>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</si>
  <si>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</si>
  <si>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</si>
  <si>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</si>
  <si>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</si>
  <si>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</si>
  <si>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</si>
  <si>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</si>
  <si>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</si>
  <si>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</si>
  <si>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</si>
  <si>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</si>
  <si>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</si>
  <si>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</si>
  <si>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</si>
  <si>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</si>
  <si>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</si>
  <si>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</si>
  <si>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</si>
  <si>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</si>
  <si>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</si>
  <si>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</si>
  <si>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</si>
  <si>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</si>
  <si>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</si>
  <si>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</si>
  <si>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</si>
  <si>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</si>
  <si>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</si>
  <si>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</si>
  <si>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</si>
  <si>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</si>
  <si>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</si>
  <si>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</si>
  <si>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</si>
  <si>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</si>
  <si>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</si>
  <si>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</si>
  <si>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</si>
  <si>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</si>
  <si>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</si>
  <si>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</si>
  <si>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</si>
  <si>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</si>
  <si>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</si>
  <si>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</si>
  <si>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</si>
  <si>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</si>
  <si>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</si>
  <si>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</si>
  <si>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</si>
  <si>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</si>
  <si>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</si>
  <si>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</si>
  <si>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</si>
  <si>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</si>
  <si>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</si>
  <si>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</si>
  <si>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</si>
  <si>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</si>
  <si>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</si>
  <si>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</si>
  <si>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</si>
  <si>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</si>
  <si>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</si>
  <si>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</si>
  <si>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</si>
  <si>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</si>
  <si>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</si>
  <si>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</si>
  <si>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</si>
  <si>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</si>
  <si>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</si>
  <si>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</si>
  <si>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</si>
  <si>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</si>
  <si>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</si>
  <si>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</si>
  <si>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</si>
  <si>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</si>
  <si>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</si>
  <si>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</si>
  <si>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</si>
  <si>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</si>
  <si>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</si>
  <si>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</si>
  <si>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</si>
  <si>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</si>
  <si>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</si>
  <si>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</si>
  <si>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</si>
  <si>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</si>
  <si>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</si>
  <si>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</si>
  <si>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</si>
  <si>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</si>
  <si>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</si>
  <si>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</si>
  <si>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</si>
  <si>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</si>
  <si>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</si>
  <si>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</si>
  <si>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</si>
  <si>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</si>
  <si>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</si>
  <si>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</si>
  <si>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</si>
  <si>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</si>
  <si>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</si>
  <si>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</si>
  <si>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</si>
  <si>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</si>
  <si>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</si>
  <si>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</si>
  <si>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</si>
  <si>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</si>
  <si>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</si>
  <si>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</si>
  <si>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</si>
  <si>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</si>
  <si>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</si>
  <si>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</si>
  <si>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</si>
  <si>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</si>
  <si>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</si>
  <si>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</si>
  <si>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</si>
  <si>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</si>
  <si>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</si>
  <si>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</si>
  <si>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</si>
  <si>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</si>
  <si>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</si>
  <si>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</si>
  <si>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</si>
  <si>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</si>
  <si>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</si>
  <si>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</si>
  <si>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</si>
  <si>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</si>
  <si>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</si>
  <si>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</si>
  <si>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</si>
  <si>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</si>
  <si>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</si>
  <si>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</si>
  <si>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</si>
  <si>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</si>
  <si>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</si>
  <si>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</si>
  <si>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</si>
  <si>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</si>
  <si>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</si>
  <si>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</si>
  <si>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</si>
  <si>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</si>
  <si>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</si>
  <si>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</si>
  <si>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</si>
  <si>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</si>
  <si>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</si>
  <si>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</si>
  <si>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</si>
  <si>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</si>
  <si>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</si>
  <si>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</si>
  <si>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</si>
  <si>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</si>
  <si>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</si>
  <si>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</si>
  <si>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</si>
  <si>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</si>
  <si>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</si>
  <si>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</si>
  <si>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</si>
  <si>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</si>
  <si>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</si>
  <si>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</si>
  <si>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</si>
  <si>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</si>
  <si>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</si>
  <si>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</si>
  <si>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</si>
  <si>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</si>
  <si>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</si>
  <si>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</si>
  <si>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</si>
  <si>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</si>
  <si>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</si>
  <si>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</si>
  <si>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</si>
  <si>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</si>
  <si>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</si>
  <si>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</si>
  <si>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</si>
  <si>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</si>
  <si>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</si>
  <si>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</si>
  <si>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</si>
  <si>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</si>
  <si>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</si>
  <si>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</si>
  <si>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</si>
  <si>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</si>
  <si>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</si>
  <si>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</si>
  <si>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</si>
  <si>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</si>
  <si>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</si>
  <si>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</si>
  <si>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</si>
  <si>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</si>
  <si>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</si>
  <si>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</si>
  <si>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</si>
  <si>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</si>
  <si>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</si>
  <si>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</si>
  <si>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</si>
  <si>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</si>
  <si>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</si>
  <si>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</si>
  <si>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</si>
  <si>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</si>
  <si>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</si>
  <si>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</si>
  <si>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</si>
  <si>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</si>
  <si>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</si>
  <si>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</si>
  <si>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</si>
  <si>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</si>
  <si>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</si>
  <si>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</si>
  <si>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</si>
  <si>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</si>
  <si>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</si>
  <si>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</si>
  <si>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</si>
  <si>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</si>
  <si>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</si>
  <si>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</si>
  <si>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</si>
  <si>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</si>
  <si>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</si>
  <si>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</si>
  <si>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</si>
  <si>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</si>
  <si>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</si>
  <si>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</si>
  <si>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</si>
  <si>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</si>
  <si>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</si>
  <si>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</si>
  <si>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</si>
  <si>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</si>
  <si>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</si>
  <si>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</si>
  <si>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</si>
  <si>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</si>
  <si>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</si>
  <si>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</si>
  <si>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</si>
  <si>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</si>
  <si>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</si>
  <si>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</si>
  <si>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</si>
  <si>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</si>
  <si>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</si>
  <si>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</si>
  <si>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</si>
  <si>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</si>
  <si>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</si>
  <si>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</si>
  <si>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</si>
  <si>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</si>
  <si>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</si>
  <si>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</si>
  <si>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</si>
  <si>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</si>
  <si>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</si>
  <si>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</si>
  <si>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</si>
  <si>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</si>
  <si>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</si>
  <si>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</si>
  <si>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</si>
  <si>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</si>
  <si>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</si>
  <si>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</si>
  <si>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</si>
  <si>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</si>
  <si>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</si>
  <si>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</si>
  <si>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</si>
  <si>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</si>
  <si>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</si>
  <si>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</si>
  <si>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</si>
  <si>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</si>
  <si>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</si>
  <si>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</si>
  <si>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</si>
  <si>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</si>
  <si>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</si>
  <si>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</si>
  <si>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</si>
  <si>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</si>
  <si>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</si>
  <si>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</si>
  <si>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</si>
  <si>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</si>
  <si>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</si>
  <si>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</si>
  <si>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</si>
  <si>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</si>
  <si>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</si>
  <si>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</si>
  <si>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</si>
  <si>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</si>
  <si>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</si>
  <si>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</si>
  <si>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</si>
  <si>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</si>
  <si>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</si>
  <si>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</si>
  <si>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</si>
  <si>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</si>
  <si>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</si>
  <si>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</si>
  <si>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</si>
  <si>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</si>
  <si>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</si>
  <si>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</si>
  <si>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</si>
  <si>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</si>
  <si>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</si>
  <si>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</si>
  <si>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</si>
  <si>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</si>
  <si>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</si>
  <si>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</si>
  <si>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</si>
  <si>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</si>
  <si>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</si>
  <si>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</si>
  <si>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</si>
  <si>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</si>
  <si>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</si>
  <si>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</si>
  <si>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</si>
  <si>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</si>
  <si>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</si>
  <si>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</si>
  <si>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</si>
  <si>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</si>
  <si>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</si>
  <si>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</si>
  <si>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</si>
  <si>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</si>
  <si>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</si>
  <si>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</si>
  <si>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</si>
  <si>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</si>
  <si>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</si>
  <si>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</si>
  <si>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</si>
  <si>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</si>
  <si>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</si>
  <si>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</si>
  <si>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</si>
  <si>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</si>
  <si>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</si>
  <si>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</si>
  <si>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</si>
  <si>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</si>
  <si>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</si>
  <si>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</si>
  <si>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</si>
  <si>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</si>
  <si>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</si>
  <si>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</si>
  <si>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</si>
  <si>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</si>
  <si>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</si>
  <si>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</si>
  <si>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</si>
  <si>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</si>
  <si>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</si>
  <si>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</si>
  <si>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</si>
  <si>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</si>
  <si>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</si>
  <si>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</si>
  <si>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</si>
  <si>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</si>
  <si>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</si>
  <si>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</si>
  <si>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</si>
  <si>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</si>
  <si>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</si>
  <si>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</si>
  <si>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</si>
  <si>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</si>
  <si>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</si>
  <si>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</si>
  <si>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</si>
  <si>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</si>
  <si>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</si>
  <si>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</si>
  <si>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</si>
  <si>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</si>
  <si>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</si>
  <si>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</si>
  <si>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</si>
  <si>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</si>
  <si>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</si>
  <si>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</si>
  <si>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</si>
  <si>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</si>
  <si>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</si>
  <si>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</si>
  <si>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</si>
  <si>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</si>
  <si>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</si>
  <si>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</si>
  <si>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</si>
  <si>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</si>
  <si>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</si>
  <si>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</si>
  <si>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</si>
  <si>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</si>
  <si>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</si>
  <si>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</si>
  <si>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</si>
  <si>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</si>
  <si>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</si>
  <si>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</si>
  <si>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</si>
  <si>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</si>
  <si>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</si>
  <si>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</si>
  <si>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</si>
  <si>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</si>
  <si>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</si>
  <si>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</si>
  <si>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</si>
  <si>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</si>
  <si>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</si>
  <si>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</si>
  <si>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</si>
  <si>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</si>
  <si>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</si>
  <si>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</si>
  <si>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</si>
  <si>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</si>
  <si>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</si>
  <si>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</si>
  <si>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</si>
  <si>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</si>
  <si>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</si>
  <si>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</si>
  <si>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</si>
  <si>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</si>
  <si>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</si>
  <si>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</si>
  <si>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</si>
  <si>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</si>
  <si>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</si>
  <si>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</si>
  <si>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</si>
  <si>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</si>
  <si>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</si>
  <si>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</si>
  <si>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</si>
  <si>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</si>
  <si>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</si>
  <si>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</si>
  <si>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</si>
  <si>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</si>
  <si>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</si>
  <si>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</si>
  <si>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</si>
  <si>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</si>
  <si>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</si>
  <si>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</si>
  <si>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</si>
  <si>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</si>
  <si>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</si>
  <si>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</si>
  <si>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</si>
  <si>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</si>
  <si>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</si>
  <si>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</si>
  <si>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</si>
  <si>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</si>
  <si>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</si>
  <si>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</si>
  <si>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</si>
  <si>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</si>
  <si>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</si>
  <si>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</si>
  <si>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</si>
  <si>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</si>
  <si>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</si>
  <si>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</si>
  <si>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</si>
  <si>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</si>
  <si>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</si>
  <si>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</si>
  <si>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</si>
  <si>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</si>
  <si>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</si>
  <si>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</si>
  <si>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</si>
  <si>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</si>
  <si>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</si>
  <si>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</si>
  <si>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</si>
  <si>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</si>
  <si>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</si>
  <si>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</si>
  <si>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</si>
  <si>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</si>
  <si>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</si>
  <si>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</si>
  <si>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</si>
  <si>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</si>
  <si>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</si>
  <si>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</si>
  <si>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</si>
  <si>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</si>
  <si>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</si>
  <si>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</si>
  <si>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</si>
  <si>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</si>
  <si>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</si>
  <si>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</si>
  <si>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</si>
  <si>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</si>
  <si>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</si>
  <si>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</si>
  <si>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</si>
  <si>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</si>
  <si>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</si>
  <si>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</si>
  <si>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</si>
  <si>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</si>
  <si>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</si>
  <si>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</si>
  <si>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</si>
  <si>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</si>
  <si>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</si>
  <si>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</si>
  <si>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</si>
  <si>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</si>
  <si>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</si>
  <si>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</si>
  <si>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</si>
  <si>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</si>
  <si>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</si>
  <si>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</si>
  <si>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</si>
  <si>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</si>
  <si>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</si>
  <si>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</si>
  <si>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</si>
  <si>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</si>
  <si>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</si>
  <si>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</si>
  <si>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</si>
  <si>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</si>
  <si>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</si>
  <si>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</si>
  <si>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</si>
  <si>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</si>
  <si>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</si>
  <si>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</si>
  <si>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</si>
  <si>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</si>
  <si>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</si>
  <si>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</si>
  <si>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</si>
  <si>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</si>
  <si>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</si>
  <si>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</si>
  <si>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</si>
  <si>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</si>
  <si>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</si>
  <si>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</si>
  <si>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</si>
  <si>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</si>
  <si>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</si>
  <si>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</si>
  <si>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</si>
  <si>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</si>
  <si>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</si>
  <si>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</si>
  <si>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</si>
  <si>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</si>
  <si>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</si>
  <si>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</si>
  <si>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</si>
  <si>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</si>
  <si>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</si>
  <si>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</si>
  <si>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</si>
  <si>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</si>
  <si>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</si>
  <si>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</si>
  <si>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</si>
  <si>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</si>
  <si>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</si>
  <si>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</si>
  <si>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</si>
  <si>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</si>
  <si>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</si>
  <si>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</si>
  <si>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</si>
  <si>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</si>
  <si>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</si>
  <si>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</si>
  <si>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</si>
  <si>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</si>
  <si>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</si>
  <si>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</si>
  <si>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</si>
  <si>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</si>
  <si>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</si>
  <si>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</si>
  <si>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</si>
  <si>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</si>
  <si>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</si>
  <si>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</si>
  <si>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</si>
  <si>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</si>
  <si>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</si>
  <si>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</si>
  <si>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</si>
  <si>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</si>
  <si>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</si>
  <si>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</si>
  <si>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</si>
  <si>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</si>
  <si>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</si>
  <si>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</si>
  <si>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</si>
  <si>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</si>
  <si>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</si>
  <si>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</si>
  <si>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</si>
  <si>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</si>
  <si>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</si>
  <si>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</si>
  <si>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</si>
  <si>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</si>
  <si>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</si>
  <si>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</si>
  <si>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</si>
  <si>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</si>
  <si>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</si>
  <si>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</si>
  <si>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</si>
  <si>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</si>
  <si>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</si>
  <si>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</si>
  <si>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</si>
  <si>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</si>
  <si>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</si>
  <si>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</si>
  <si>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</si>
  <si>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</si>
  <si>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</si>
  <si>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</si>
  <si>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</si>
  <si>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</si>
  <si>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</si>
  <si>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</si>
  <si>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</si>
  <si>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</si>
  <si>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</si>
  <si>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</si>
  <si>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</si>
  <si>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</si>
  <si>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</si>
  <si>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</si>
  <si>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</si>
  <si>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</si>
  <si>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</si>
  <si>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</si>
  <si>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</si>
  <si>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</si>
  <si>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</si>
  <si>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</si>
  <si>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</si>
  <si>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</si>
  <si>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</si>
  <si>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</si>
  <si>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</si>
  <si>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</si>
  <si>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</si>
  <si>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</si>
  <si>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</si>
  <si>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</si>
  <si>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</si>
  <si>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</si>
  <si>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</si>
  <si>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</si>
  <si>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</si>
  <si>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</si>
  <si>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</si>
  <si>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</si>
  <si>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</si>
  <si>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</si>
  <si>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</si>
  <si>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</si>
  <si>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</si>
  <si>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</si>
  <si>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</si>
  <si>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</si>
  <si>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</si>
  <si>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</si>
  <si>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</si>
  <si>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</si>
  <si>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</si>
  <si>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</si>
  <si>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</si>
  <si>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</si>
  <si>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</si>
  <si>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</si>
  <si>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</si>
  <si>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</si>
  <si>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</si>
  <si>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</si>
  <si>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</si>
  <si>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</si>
  <si>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</si>
  <si>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</si>
  <si>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</si>
  <si>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</si>
  <si>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</si>
  <si>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</si>
  <si>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</si>
  <si>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</si>
  <si>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</si>
  <si>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</si>
  <si>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</si>
  <si>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</si>
  <si>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</si>
  <si>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</si>
  <si>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</si>
  <si>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</si>
  <si>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</si>
  <si>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</si>
  <si>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</si>
  <si>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</si>
  <si>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</si>
  <si>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</si>
  <si>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</si>
  <si>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</si>
  <si>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</si>
  <si>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</si>
  <si>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</si>
  <si>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</si>
  <si>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</si>
  <si>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</si>
  <si>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</si>
  <si>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</si>
  <si>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</si>
  <si>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</si>
  <si>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</si>
  <si>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</si>
  <si>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</si>
  <si>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</si>
  <si>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</si>
  <si>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</si>
  <si>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</si>
  <si>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</si>
  <si>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</si>
  <si>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</si>
  <si>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</si>
  <si>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</si>
  <si>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</si>
  <si>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</si>
  <si>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</si>
  <si>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</si>
  <si>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</si>
  <si>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</si>
  <si>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</si>
  <si>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</si>
  <si>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</si>
  <si>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</si>
  <si>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</si>
  <si>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</si>
  <si>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</si>
  <si>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</si>
  <si>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</si>
  <si>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</si>
  <si>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</si>
  <si>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</si>
  <si>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</si>
  <si>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</si>
  <si>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</si>
  <si>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</si>
  <si>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</si>
  <si>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</si>
  <si>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</si>
  <si>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</si>
  <si>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</si>
  <si>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</si>
  <si>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</si>
  <si>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</si>
  <si>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</si>
  <si>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</si>
  <si>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</si>
  <si>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</si>
  <si>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</si>
  <si>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</si>
  <si>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</si>
  <si>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</si>
  <si>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</si>
  <si>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</si>
  <si>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</si>
  <si>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</si>
  <si>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</si>
  <si>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</si>
  <si>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</si>
  <si>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</si>
  <si>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</si>
  <si>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</si>
  <si>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</si>
  <si>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</si>
  <si>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</si>
  <si>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</si>
  <si>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</si>
  <si>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</si>
  <si>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</si>
  <si>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</si>
  <si>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</si>
  <si>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</si>
  <si>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</si>
  <si>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</si>
  <si>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</si>
  <si>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</si>
  <si>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</si>
  <si>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</si>
  <si>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</si>
  <si>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</si>
  <si>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</si>
  <si>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</si>
  <si>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</si>
  <si>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</si>
  <si>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</si>
  <si>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</si>
  <si>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</si>
  <si>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</si>
  <si>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</si>
  <si>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</si>
  <si>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</si>
  <si>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</si>
  <si>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</si>
  <si>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</si>
  <si>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</si>
  <si>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</si>
  <si>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</si>
  <si>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</si>
  <si>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</si>
  <si>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</si>
  <si>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</si>
  <si>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</si>
  <si>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</si>
  <si>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</si>
  <si>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</si>
  <si>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</si>
  <si>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</si>
  <si>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</si>
  <si>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</si>
  <si>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</si>
  <si>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</si>
  <si>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</si>
  <si>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</si>
  <si>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</si>
  <si>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</si>
  <si>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</si>
  <si>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</si>
  <si>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</si>
  <si>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</si>
  <si>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</si>
  <si>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</si>
  <si>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</si>
  <si>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</si>
  <si>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</si>
  <si>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</si>
  <si>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</si>
  <si>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</si>
  <si>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</si>
  <si>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</si>
  <si>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</si>
  <si>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</si>
  <si>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</si>
  <si>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</si>
  <si>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</si>
  <si>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</si>
  <si>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</si>
  <si>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</si>
  <si>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</si>
  <si>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</si>
  <si>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</si>
  <si>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</si>
  <si>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</si>
  <si>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</si>
  <si>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</si>
  <si>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</si>
  <si>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</si>
  <si>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</si>
  <si>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</si>
  <si>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</si>
  <si>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</si>
  <si>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</si>
  <si>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</si>
  <si>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</si>
  <si>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</si>
  <si>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</si>
  <si>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</si>
  <si>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</si>
  <si>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</si>
  <si>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</si>
  <si>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</si>
  <si>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</si>
  <si>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</si>
  <si>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</si>
  <si>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</si>
  <si>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</si>
  <si>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</si>
  <si>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</si>
  <si>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</si>
  <si>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</si>
  <si>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</si>
  <si>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</si>
  <si>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</si>
  <si>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</si>
  <si>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</si>
  <si>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</si>
  <si>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</si>
  <si>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</si>
  <si>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</si>
  <si>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</si>
  <si>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</si>
  <si>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</si>
  <si>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</si>
  <si>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</si>
  <si>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</si>
  <si>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</si>
  <si>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</si>
  <si>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</si>
  <si>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</si>
  <si>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</si>
  <si>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</si>
  <si>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</si>
  <si>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</si>
  <si>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</si>
  <si>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</si>
  <si>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</si>
  <si>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</si>
  <si>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</si>
  <si>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</si>
  <si>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</si>
  <si>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</si>
  <si>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</si>
  <si>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</si>
  <si>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</si>
  <si>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</si>
  <si>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</si>
  <si>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</si>
  <si>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</si>
  <si>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</si>
  <si>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</si>
  <si>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</si>
  <si>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</si>
  <si>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</si>
  <si>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</si>
  <si>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</si>
  <si>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</si>
  <si>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</si>
  <si>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</si>
  <si>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</si>
  <si>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</si>
  <si>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</si>
  <si>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</si>
  <si>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</si>
  <si>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</si>
  <si>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</si>
  <si>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</si>
  <si>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</si>
  <si>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</si>
  <si>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</si>
  <si>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</si>
  <si>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</si>
  <si>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</si>
  <si>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</si>
  <si>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</si>
  <si>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</si>
  <si>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</si>
  <si>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</si>
  <si>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</si>
  <si>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</si>
  <si>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</si>
  <si>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</si>
  <si>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</si>
  <si>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</si>
  <si>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</si>
  <si>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</si>
  <si>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</si>
  <si>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</si>
  <si>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</si>
  <si>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</si>
  <si>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</si>
  <si>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</si>
  <si>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</si>
  <si>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</si>
  <si>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</si>
  <si>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</si>
  <si>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</si>
  <si>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</si>
  <si>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</si>
  <si>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</si>
  <si>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</si>
  <si>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</si>
  <si>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</si>
  <si>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</si>
  <si>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</si>
  <si>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</si>
  <si>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</si>
  <si>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</si>
  <si>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</si>
  <si>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</si>
  <si>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</si>
  <si>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</si>
  <si>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</si>
  <si>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</si>
  <si>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</si>
  <si>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</si>
  <si>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</si>
  <si>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</si>
  <si>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</si>
  <si>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</si>
  <si>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</si>
  <si>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</si>
  <si>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</si>
  <si>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</si>
  <si>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</si>
  <si>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</si>
  <si>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</si>
  <si>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</si>
  <si>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</si>
  <si>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</si>
  <si>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</si>
  <si>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</si>
  <si>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</si>
  <si>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</si>
  <si>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</si>
  <si>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</si>
  <si>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</si>
  <si>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</si>
  <si>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</si>
  <si>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</si>
  <si>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</si>
  <si>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</si>
  <si>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</si>
  <si>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</si>
  <si>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</si>
  <si>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</si>
  <si>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</si>
  <si>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</si>
  <si>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</si>
  <si>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</si>
  <si>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</si>
  <si>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</si>
  <si>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</si>
  <si>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</si>
  <si>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</si>
  <si>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</si>
  <si>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</si>
  <si>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</si>
  <si>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</si>
  <si>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</si>
  <si>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</si>
  <si>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</si>
  <si>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</si>
  <si>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</si>
  <si>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</si>
  <si>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</si>
  <si>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</si>
  <si>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</si>
  <si>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</si>
  <si>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</si>
  <si>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</si>
  <si>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</si>
  <si>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</si>
  <si>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</si>
  <si>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</si>
  <si>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</si>
  <si>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</si>
  <si>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</si>
  <si>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</si>
  <si>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</si>
  <si>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</si>
  <si>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</si>
  <si>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</si>
  <si>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</si>
  <si>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</si>
  <si>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</si>
  <si>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</si>
  <si>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</si>
  <si>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</si>
  <si>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</si>
  <si>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</si>
  <si>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</si>
  <si>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</si>
  <si>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</si>
  <si>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</si>
  <si>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</si>
  <si>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</si>
  <si>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</si>
  <si>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</si>
  <si>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</si>
  <si>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</si>
  <si>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</si>
  <si>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</si>
  <si>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</si>
  <si>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</si>
  <si>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</si>
  <si>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</si>
  <si>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</si>
  <si>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</si>
  <si>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</si>
  <si>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</si>
  <si>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</si>
  <si>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</si>
  <si>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</si>
  <si>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</si>
  <si>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</si>
  <si>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</si>
  <si>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</si>
  <si>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</si>
  <si>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</si>
  <si>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</si>
  <si>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</si>
  <si>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</si>
  <si>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</si>
  <si>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</si>
  <si>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</si>
  <si>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</si>
  <si>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</si>
  <si>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</si>
  <si>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</si>
  <si>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</si>
  <si>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</si>
  <si>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</si>
  <si>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</si>
  <si>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</si>
  <si>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</si>
  <si>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</si>
  <si>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</si>
  <si>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</si>
  <si>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</si>
  <si>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</si>
  <si>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</si>
  <si>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</si>
  <si>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</si>
  <si>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</si>
  <si>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</si>
  <si>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</si>
  <si>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</si>
  <si>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</si>
  <si>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</si>
  <si>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</si>
  <si>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</si>
  <si>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</si>
  <si>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</si>
  <si>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</si>
  <si>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</si>
  <si>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</si>
  <si>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</si>
  <si>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</si>
  <si>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</si>
  <si>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</si>
  <si>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</si>
  <si>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</si>
  <si>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</si>
  <si>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</si>
  <si>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</si>
  <si>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</si>
  <si>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</si>
  <si>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</si>
  <si>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</si>
  <si>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</si>
  <si>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</si>
  <si>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</si>
  <si>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</si>
  <si>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</si>
  <si>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</si>
  <si>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</si>
  <si>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</si>
  <si>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</si>
  <si>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</si>
  <si>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</si>
  <si>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</si>
  <si>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</si>
  <si>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</si>
  <si>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</si>
  <si>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</si>
  <si>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</si>
  <si>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</si>
  <si>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</si>
  <si>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</si>
  <si>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</si>
  <si>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</si>
  <si>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</si>
  <si>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</si>
  <si>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</si>
  <si>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</si>
  <si>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</si>
  <si>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</si>
  <si>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</si>
  <si>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</si>
  <si>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</si>
  <si>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</si>
  <si>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</si>
  <si>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</si>
  <si>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</si>
  <si>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</si>
  <si>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</si>
  <si>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</si>
  <si>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</si>
  <si>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</si>
  <si>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</si>
  <si>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</si>
  <si>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</si>
  <si>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</si>
  <si>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</si>
  <si>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</si>
  <si>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</si>
  <si>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</si>
  <si>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</si>
  <si>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</si>
  <si>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</si>
  <si>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</si>
  <si>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</si>
  <si>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</si>
  <si>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</si>
  <si>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</si>
  <si>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</si>
  <si>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</si>
  <si>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</si>
  <si>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</si>
  <si>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</si>
  <si>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</si>
  <si>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</si>
  <si>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</si>
  <si>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</si>
  <si>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</si>
  <si>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</si>
  <si>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</si>
  <si>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</si>
  <si>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</si>
  <si>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</si>
  <si>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</si>
  <si>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</si>
  <si>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</si>
  <si>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</si>
  <si>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</si>
  <si>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</si>
  <si>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</si>
  <si>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</si>
  <si>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</si>
  <si>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</si>
  <si>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</si>
  <si>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</si>
  <si>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</si>
  <si>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</si>
  <si>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</si>
  <si>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</si>
  <si>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</si>
  <si>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</si>
  <si>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</si>
  <si>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</si>
  <si>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</si>
  <si>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</si>
  <si>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</si>
  <si>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</si>
  <si>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</si>
  <si>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</si>
  <si>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</si>
  <si>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</si>
  <si>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</si>
  <si>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</si>
  <si>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</si>
  <si>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</si>
  <si>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</si>
  <si>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</si>
  <si>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</si>
  <si>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</si>
  <si>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</si>
  <si>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</si>
  <si>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</si>
  <si>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</si>
  <si>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</si>
  <si>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</si>
  <si>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</si>
  <si>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</si>
  <si>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</si>
  <si>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</si>
  <si>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</si>
  <si>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</si>
  <si>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</si>
  <si>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</si>
  <si>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</si>
  <si>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</si>
  <si>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</si>
  <si>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</si>
  <si>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</si>
  <si>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</si>
  <si>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</si>
  <si>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</si>
  <si>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</si>
  <si>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</si>
  <si>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</si>
  <si>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</si>
  <si>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</si>
  <si>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</si>
  <si>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</si>
  <si>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</si>
  <si>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</si>
  <si>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</si>
  <si>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</si>
  <si>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</si>
  <si>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</si>
  <si>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</si>
  <si>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</si>
  <si>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</si>
  <si>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</si>
  <si>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</si>
  <si>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</si>
  <si>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</si>
  <si>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</si>
  <si>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</si>
  <si>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</si>
  <si>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</si>
  <si>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</si>
  <si>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</si>
  <si>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</si>
  <si>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</si>
  <si>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</si>
  <si>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</si>
  <si>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</si>
  <si>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</si>
  <si>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</si>
  <si>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</si>
  <si>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</si>
  <si>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</si>
  <si>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</si>
  <si>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</si>
  <si>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</si>
  <si>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</si>
  <si>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</si>
  <si>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</si>
  <si>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</si>
  <si>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</si>
  <si>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</si>
  <si>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</si>
  <si>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</si>
  <si>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</si>
  <si>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</si>
  <si>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</si>
  <si>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</si>
  <si>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</si>
  <si>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</si>
  <si>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</si>
  <si>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</si>
  <si>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</si>
  <si>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</si>
  <si>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</si>
  <si>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</si>
  <si>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</si>
  <si>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</si>
  <si>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</si>
  <si>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</si>
  <si>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</si>
  <si>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</si>
  <si>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</si>
  <si>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</si>
  <si>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</si>
  <si>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</si>
  <si>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</si>
  <si>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</si>
  <si>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</si>
  <si>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</si>
  <si>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</si>
  <si>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</si>
  <si>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</si>
  <si>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</si>
  <si>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</si>
  <si>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</si>
  <si>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</si>
  <si>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</si>
  <si>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</si>
  <si>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</si>
  <si>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</si>
  <si>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</si>
  <si>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</si>
  <si>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</si>
  <si>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</si>
  <si>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</si>
  <si>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</si>
  <si>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</si>
  <si>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</si>
  <si>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</si>
  <si>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</si>
  <si>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</si>
  <si>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</si>
  <si>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</si>
  <si>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</si>
  <si>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</si>
  <si>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</si>
  <si>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</si>
  <si>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</si>
  <si>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</si>
  <si>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</si>
  <si>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</si>
  <si>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</si>
  <si>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</si>
  <si>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</si>
  <si>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</si>
  <si>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</si>
  <si>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</si>
  <si>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</si>
  <si>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</si>
  <si>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</si>
  <si>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</si>
  <si>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</si>
  <si>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</si>
  <si>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</si>
  <si>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</si>
  <si>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</si>
  <si>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</si>
  <si>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</si>
  <si>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</si>
  <si>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</si>
  <si>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</si>
  <si>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</si>
  <si>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</si>
  <si>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</si>
  <si>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</si>
  <si>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</si>
  <si>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</si>
  <si>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</si>
  <si>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</si>
  <si>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</si>
  <si>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</si>
  <si>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</si>
  <si>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</si>
  <si>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</si>
  <si>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</si>
  <si>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</si>
  <si>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</si>
  <si>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</si>
  <si>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</si>
  <si>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</si>
  <si>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</si>
  <si>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</si>
  <si>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</si>
  <si>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</si>
  <si>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</si>
  <si>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</si>
  <si>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</si>
  <si>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</si>
  <si>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</si>
  <si>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</si>
  <si>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</si>
  <si>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</si>
  <si>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</si>
  <si>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</si>
  <si>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</si>
  <si>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</si>
  <si>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</si>
  <si>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</si>
  <si>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</si>
  <si>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</si>
  <si>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</si>
  <si>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</si>
  <si>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</si>
  <si>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</si>
  <si>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</si>
  <si>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</si>
  <si>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</si>
  <si>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</si>
  <si>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</si>
  <si>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</si>
  <si>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</si>
  <si>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</si>
  <si>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</si>
  <si>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</si>
  <si>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</si>
  <si>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</si>
  <si>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</si>
  <si>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</si>
  <si>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</si>
  <si>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</si>
  <si>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</si>
  <si>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</si>
  <si>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</si>
  <si>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</si>
  <si>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</si>
  <si>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</si>
  <si>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</si>
  <si>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</si>
  <si>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</si>
  <si>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</si>
  <si>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</si>
  <si>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</si>
  <si>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</si>
  <si>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</si>
  <si>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</si>
  <si>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</si>
  <si>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</si>
  <si>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</si>
  <si>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</si>
  <si>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</si>
  <si>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</si>
  <si>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</si>
  <si>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</si>
  <si>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</si>
  <si>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</si>
  <si>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</si>
  <si>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</si>
  <si>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</si>
  <si>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</si>
  <si>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</si>
  <si>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</si>
  <si>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</si>
  <si>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</si>
  <si>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</si>
  <si>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</si>
  <si>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</si>
  <si>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</si>
  <si>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</si>
  <si>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</si>
  <si>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</si>
  <si>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</si>
  <si>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</si>
  <si>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</si>
  <si>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</si>
  <si>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</si>
  <si>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</si>
  <si>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</si>
  <si>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</si>
  <si>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</si>
  <si>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</si>
  <si>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</si>
  <si>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</si>
  <si>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</si>
  <si>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</si>
  <si>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</si>
  <si>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</si>
  <si>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</si>
  <si>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</si>
  <si>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</si>
  <si>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</si>
  <si>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</si>
  <si>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</si>
  <si>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</si>
  <si>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</si>
  <si>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</si>
  <si>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</si>
  <si>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</si>
  <si>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</si>
  <si>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</si>
  <si>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</si>
  <si>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</si>
  <si>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</si>
  <si>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</si>
  <si>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</si>
  <si>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</si>
  <si>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</si>
  <si>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</si>
  <si>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</si>
  <si>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</si>
  <si>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</si>
  <si>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</si>
  <si>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</si>
  <si>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</si>
  <si>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</si>
  <si>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</si>
  <si>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</si>
  <si>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</si>
  <si>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</si>
  <si>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</si>
  <si>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</si>
  <si>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</si>
  <si>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</si>
  <si>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</si>
  <si>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</si>
  <si>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</si>
  <si>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</si>
  <si>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</si>
  <si>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</si>
  <si>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</si>
  <si>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</si>
  <si>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</si>
  <si>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</si>
  <si>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</si>
  <si>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</si>
  <si>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</si>
  <si>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</si>
  <si>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</si>
  <si>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</si>
  <si>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</si>
  <si>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</si>
  <si>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</si>
  <si>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</si>
  <si>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</si>
  <si>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</si>
  <si>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</si>
  <si>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</si>
  <si>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</si>
  <si>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</si>
  <si>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</si>
  <si>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</si>
  <si>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</si>
  <si>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</si>
  <si>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</si>
  <si>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</si>
  <si>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</si>
  <si>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</si>
  <si>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</si>
  <si>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</si>
  <si>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</si>
  <si>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</si>
  <si>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</si>
  <si>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</si>
  <si>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</si>
  <si>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</si>
  <si>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</si>
  <si>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</si>
  <si>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</si>
  <si>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</si>
  <si>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</si>
  <si>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</si>
  <si>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</si>
  <si>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</si>
  <si>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</si>
  <si>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</si>
  <si>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</si>
  <si>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</si>
  <si>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</si>
  <si>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</si>
  <si>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</si>
  <si>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</si>
  <si>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</si>
  <si>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</si>
  <si>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</si>
  <si>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</si>
  <si>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</si>
  <si>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</si>
  <si>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</si>
  <si>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</si>
  <si>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</si>
  <si>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</si>
  <si>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</si>
  <si>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</si>
  <si>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</si>
  <si>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</si>
  <si>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</si>
  <si>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</si>
  <si>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</si>
  <si>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</si>
  <si>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</si>
  <si>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</si>
  <si>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</si>
  <si>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</si>
  <si>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</si>
  <si>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</si>
  <si>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</si>
  <si>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</si>
  <si>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</si>
  <si>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</si>
  <si>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</si>
  <si>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</si>
  <si>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</si>
  <si>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</si>
  <si>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</si>
  <si>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</si>
  <si>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</si>
  <si>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</si>
  <si>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</si>
  <si>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</si>
  <si>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</si>
  <si>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</si>
  <si>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</si>
  <si>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</si>
  <si>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</si>
  <si>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</si>
  <si>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</si>
  <si>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</si>
  <si>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</si>
  <si>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</si>
  <si>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</si>
  <si>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</si>
  <si>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</si>
  <si>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</si>
  <si>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</si>
  <si>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</si>
  <si>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</si>
  <si>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</si>
  <si>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</si>
  <si>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</si>
  <si>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</si>
  <si>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</si>
  <si>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</si>
  <si>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</si>
  <si>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</si>
  <si>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</si>
  <si>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</si>
  <si>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</si>
  <si>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</si>
  <si>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</si>
  <si>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</si>
  <si>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</si>
  <si>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</si>
  <si>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</si>
  <si>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</si>
  <si>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</si>
  <si>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</si>
  <si>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</si>
  <si>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</si>
  <si>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</si>
  <si>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</si>
  <si>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</si>
  <si>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</si>
  <si>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</si>
  <si>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</si>
  <si>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</si>
  <si>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</si>
  <si>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</si>
  <si>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</si>
  <si>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</si>
  <si>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</si>
  <si>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</si>
  <si>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</si>
  <si>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</si>
  <si>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</si>
  <si>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</si>
  <si>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</si>
  <si>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</si>
  <si>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</si>
  <si>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</si>
  <si>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</si>
  <si>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</si>
  <si>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</si>
  <si>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</si>
  <si>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</si>
  <si>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</si>
  <si>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</si>
  <si>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</si>
  <si>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</si>
  <si>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</si>
  <si>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</si>
  <si>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</si>
  <si>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</si>
  <si>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</si>
  <si>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</si>
  <si>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</si>
  <si>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</si>
  <si>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</si>
  <si>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</si>
  <si>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</si>
  <si>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</si>
  <si>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</si>
  <si>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</si>
  <si>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</si>
  <si>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</si>
  <si>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</si>
  <si>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</si>
  <si>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</si>
  <si>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</si>
  <si>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</si>
  <si>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</si>
  <si>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</si>
  <si>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</si>
  <si>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</si>
  <si>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</si>
  <si>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</si>
  <si>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</si>
  <si>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</si>
  <si>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</si>
  <si>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</si>
  <si>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</si>
  <si>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</si>
  <si>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</si>
  <si>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</si>
  <si>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</si>
  <si>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</si>
  <si>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</si>
  <si>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</si>
  <si>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</si>
  <si>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</si>
  <si>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</si>
  <si>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</si>
  <si>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</si>
  <si>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</si>
  <si>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</si>
  <si>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</si>
  <si>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</si>
  <si>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</si>
  <si>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</si>
  <si>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</si>
  <si>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</si>
  <si>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</si>
  <si>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</si>
  <si>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</si>
  <si>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</si>
  <si>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</si>
  <si>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</si>
  <si>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</si>
  <si>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</si>
  <si>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</si>
  <si>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</si>
  <si>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</si>
  <si>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</si>
  <si>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</si>
  <si>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</si>
  <si>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</si>
  <si>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</si>
  <si>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</si>
  <si>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</si>
  <si>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</si>
  <si>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</si>
  <si>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</si>
  <si>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</si>
  <si>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</si>
  <si>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</si>
  <si>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</si>
  <si>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</si>
  <si>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</si>
  <si>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</si>
  <si>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</si>
  <si>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</si>
  <si>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</si>
  <si>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</si>
  <si>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</si>
  <si>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</si>
  <si>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</si>
  <si>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</si>
  <si>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</si>
  <si>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</si>
  <si>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</si>
  <si>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</si>
  <si>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</si>
  <si>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</si>
  <si>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</si>
  <si>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</si>
  <si>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</si>
  <si>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</si>
  <si>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</si>
  <si>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</si>
  <si>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</si>
  <si>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</si>
  <si>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</si>
  <si>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</si>
  <si>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</si>
  <si>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</si>
  <si>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</si>
  <si>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</si>
  <si>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</si>
  <si>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</si>
  <si>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</si>
  <si>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</si>
  <si>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</si>
  <si>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</si>
  <si>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</si>
  <si>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</si>
  <si>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</si>
  <si>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</si>
  <si>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</si>
  <si>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</si>
  <si>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</si>
  <si>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</si>
  <si>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</si>
  <si>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</si>
  <si>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</si>
  <si>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</si>
  <si>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</si>
  <si>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</si>
  <si>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</si>
  <si>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</si>
  <si>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</si>
  <si>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</si>
  <si>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</si>
  <si>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</si>
  <si>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</si>
  <si>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</si>
  <si>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</si>
  <si>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</si>
  <si>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</si>
  <si>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</si>
  <si>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</si>
  <si>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</si>
  <si>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</si>
  <si>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</si>
  <si>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</si>
  <si>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</si>
  <si>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</si>
  <si>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</si>
  <si>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</si>
  <si>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</si>
  <si>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</si>
  <si>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</si>
  <si>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</si>
  <si>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</si>
  <si>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</si>
  <si>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</si>
  <si>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</si>
  <si>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</si>
  <si>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</si>
  <si>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</si>
  <si>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</si>
  <si>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</si>
  <si>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</si>
  <si>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</si>
  <si>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</si>
  <si>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</si>
  <si>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</si>
  <si>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</si>
  <si>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</si>
  <si>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</si>
  <si>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</si>
  <si>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</si>
  <si>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</si>
  <si>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</si>
  <si>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</si>
  <si>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</si>
  <si>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</si>
  <si>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</si>
  <si>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</si>
  <si>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</si>
  <si>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</si>
  <si>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</si>
  <si>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</si>
  <si>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</si>
  <si>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</si>
  <si>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</si>
  <si>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</si>
  <si>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</si>
  <si>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</si>
  <si>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</si>
  <si>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</si>
  <si>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</si>
  <si>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</si>
  <si>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</si>
  <si>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</si>
  <si>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</si>
  <si>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</si>
  <si>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</si>
  <si>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</si>
  <si>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</si>
  <si>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</si>
  <si>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</si>
  <si>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</si>
  <si>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</si>
  <si>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</si>
  <si>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</si>
  <si>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</si>
  <si>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</si>
  <si>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</si>
  <si>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</si>
  <si>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</si>
  <si>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</si>
  <si>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</si>
  <si>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</si>
  <si>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</si>
  <si>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</si>
  <si>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</si>
  <si>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</si>
  <si>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</si>
  <si>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</si>
  <si>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</si>
  <si>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</si>
  <si>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</si>
  <si>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</si>
  <si>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</si>
  <si>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</si>
  <si>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</si>
  <si>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</si>
  <si>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</si>
  <si>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</si>
  <si>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</si>
  <si>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</si>
  <si>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</si>
  <si>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</si>
  <si>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</si>
  <si>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</si>
  <si>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</si>
  <si>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</si>
  <si>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</si>
  <si>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</si>
  <si>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</si>
  <si>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</si>
  <si>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</si>
  <si>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</si>
  <si>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</si>
  <si>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</si>
  <si>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</si>
  <si>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</si>
  <si>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</si>
  <si>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</si>
  <si>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</si>
  <si>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</si>
  <si>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</si>
  <si>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</si>
  <si>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</si>
  <si>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</si>
  <si>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</si>
  <si>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</si>
  <si>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</si>
  <si>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</si>
  <si>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</si>
  <si>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</si>
  <si>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</si>
  <si>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</si>
  <si>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</si>
  <si>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</si>
  <si>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</si>
  <si>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</si>
  <si>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</si>
  <si>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</si>
  <si>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</si>
  <si>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</si>
  <si>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</si>
  <si>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</si>
  <si>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</si>
  <si>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</si>
  <si>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</si>
  <si>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</si>
  <si>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</si>
  <si>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</si>
  <si>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</si>
  <si>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</si>
  <si>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</si>
  <si>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</si>
  <si>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</si>
  <si>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</si>
  <si>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</si>
  <si>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</si>
  <si>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</si>
  <si>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</si>
  <si>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</si>
  <si>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</si>
  <si>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</si>
  <si>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</si>
  <si>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</si>
  <si>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</si>
  <si>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</si>
  <si>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</si>
  <si>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</si>
  <si>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</si>
  <si>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</si>
  <si>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</si>
  <si>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</si>
  <si>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</si>
  <si>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</si>
  <si>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</si>
  <si>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</si>
  <si>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</si>
  <si>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</si>
  <si>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</si>
  <si>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</si>
  <si>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</si>
  <si>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</si>
  <si>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</si>
  <si>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</si>
  <si>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</si>
  <si>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</si>
  <si>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</si>
  <si>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</si>
  <si>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</si>
  <si>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</si>
  <si>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</si>
  <si>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</si>
  <si>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</si>
  <si>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</si>
  <si>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</si>
  <si>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</si>
  <si>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</si>
  <si>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</si>
  <si>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</si>
  <si>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</si>
  <si>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</si>
  <si>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</si>
  <si>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</si>
  <si>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</si>
  <si>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</si>
  <si>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</si>
  <si>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</si>
  <si>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</si>
  <si>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</si>
  <si>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</si>
  <si>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</si>
  <si>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</si>
  <si>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</si>
  <si>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</si>
  <si>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</si>
  <si>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</si>
  <si>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</si>
  <si>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</si>
  <si>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</si>
  <si>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</si>
  <si>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</si>
  <si>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</si>
  <si>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</si>
  <si>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</si>
  <si>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</si>
  <si>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</si>
  <si>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</si>
  <si>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</si>
  <si>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</si>
  <si>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</si>
  <si>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</si>
  <si>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</si>
  <si>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</si>
  <si>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</si>
  <si>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</si>
  <si>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</si>
  <si>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</si>
  <si>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</si>
  <si>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</si>
  <si>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</si>
  <si>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</si>
  <si>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</si>
  <si>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</si>
  <si>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</si>
  <si>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</si>
  <si>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</si>
  <si>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</si>
  <si>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</si>
  <si>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</si>
  <si>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</si>
  <si>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</si>
  <si>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</si>
  <si>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</si>
  <si>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</si>
  <si>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</si>
  <si>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</si>
  <si>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</si>
  <si>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</si>
  <si>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</si>
  <si>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</si>
  <si>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</si>
  <si>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</si>
  <si>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</si>
  <si>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</si>
  <si>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</si>
  <si>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</si>
  <si>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</si>
  <si>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</si>
  <si>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</si>
  <si>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</si>
  <si>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</si>
  <si>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</si>
  <si>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</si>
  <si>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</si>
  <si>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</si>
  <si>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</si>
  <si>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</si>
  <si>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</si>
  <si>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</si>
  <si>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</si>
  <si>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</si>
  <si>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</si>
  <si>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</si>
  <si>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</si>
  <si>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</si>
  <si>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</si>
  <si>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</si>
  <si>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</si>
  <si>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</si>
  <si>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</si>
  <si>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</si>
  <si>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</si>
  <si>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</si>
  <si>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</si>
  <si>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</si>
  <si>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</si>
  <si>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</si>
  <si>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</si>
  <si>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</si>
  <si>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</si>
  <si>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</si>
  <si>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</si>
  <si>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</si>
  <si>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</si>
  <si>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</si>
  <si>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</si>
  <si>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</si>
  <si>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</si>
  <si>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</si>
  <si>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</si>
  <si>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</si>
  <si>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</si>
  <si>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</si>
  <si>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</si>
  <si>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</si>
  <si>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</si>
  <si>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</si>
  <si>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</si>
  <si>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</si>
  <si>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</si>
  <si>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</si>
  <si>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</si>
  <si>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</si>
  <si>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</si>
  <si>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</si>
  <si>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</si>
  <si>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</si>
  <si>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</si>
  <si>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</si>
  <si>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</si>
  <si>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</si>
  <si>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</si>
  <si>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</si>
  <si>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</si>
  <si>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</si>
  <si>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</si>
  <si>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</si>
  <si>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</si>
  <si>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</si>
  <si>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</si>
  <si>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</si>
  <si>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</si>
  <si>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</si>
  <si>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</si>
  <si>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</si>
  <si>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</si>
  <si>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</si>
  <si>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</si>
  <si>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</si>
  <si>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</si>
  <si>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</si>
  <si>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</si>
  <si>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</si>
  <si>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</si>
  <si>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</si>
  <si>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</si>
  <si>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</si>
  <si>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</si>
  <si>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</si>
  <si>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</si>
  <si>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</si>
  <si>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</si>
  <si>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</si>
  <si>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</si>
  <si>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</si>
  <si>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</si>
  <si>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</si>
  <si>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</si>
  <si>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</si>
  <si>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</si>
  <si>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</si>
  <si>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</si>
  <si>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</si>
  <si>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</si>
  <si>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</si>
  <si>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</si>
  <si>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</si>
  <si>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</si>
  <si>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</si>
  <si>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</si>
  <si>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</si>
  <si>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</si>
  <si>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</si>
  <si>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</si>
  <si>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</si>
  <si>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</si>
  <si>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</si>
  <si>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</si>
  <si>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</si>
  <si>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</si>
  <si>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</si>
  <si>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</si>
  <si>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</si>
  <si>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</si>
  <si>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</si>
  <si>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</si>
  <si>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</si>
  <si>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</si>
  <si>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</si>
  <si>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</si>
  <si>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</si>
  <si>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</si>
  <si>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</si>
  <si>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</si>
  <si>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</si>
  <si>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</si>
  <si>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</si>
  <si>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</si>
  <si>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</si>
  <si>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</si>
  <si>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</si>
  <si>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</si>
  <si>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</si>
  <si>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</si>
  <si>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</si>
  <si>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</si>
  <si>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</si>
  <si>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</si>
  <si>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</si>
  <si>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</si>
  <si>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</si>
  <si>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</si>
  <si>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</si>
  <si>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</si>
  <si>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</si>
  <si>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</si>
  <si>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</si>
  <si>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</si>
  <si>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</si>
  <si>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</si>
  <si>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</si>
  <si>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</si>
  <si>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</si>
  <si>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</si>
  <si>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</si>
  <si>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</si>
  <si>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</si>
  <si>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</si>
  <si>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</si>
  <si>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</si>
  <si>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</si>
  <si>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</si>
  <si>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</si>
  <si>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</si>
  <si>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</si>
  <si>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</si>
  <si>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</si>
  <si>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</si>
  <si>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</si>
  <si>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</si>
  <si>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</si>
  <si>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</si>
  <si>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</si>
  <si>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</si>
  <si>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</si>
  <si>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</si>
  <si>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</si>
  <si>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</si>
  <si>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</si>
  <si>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</si>
  <si>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</si>
  <si>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</si>
  <si>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</si>
  <si>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</si>
  <si>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</si>
  <si>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</si>
  <si>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</si>
  <si>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</si>
  <si>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</si>
  <si>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</si>
  <si>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</si>
  <si>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</si>
  <si>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</si>
  <si>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</si>
  <si>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</si>
  <si>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</si>
  <si>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</si>
  <si>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</si>
  <si>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</si>
  <si>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</si>
  <si>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</si>
  <si>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</si>
  <si>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</si>
  <si>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</si>
  <si>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</si>
  <si>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</si>
  <si>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</si>
  <si>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</si>
  <si>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</si>
  <si>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</si>
  <si>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</si>
  <si>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</si>
  <si>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</si>
  <si>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</si>
  <si>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</si>
  <si>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</si>
  <si>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</si>
  <si>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</si>
  <si>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</si>
  <si>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</si>
  <si>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</si>
  <si>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</si>
  <si>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</si>
  <si>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</si>
  <si>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</si>
  <si>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</si>
  <si>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</si>
  <si>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</si>
  <si>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</si>
  <si>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</si>
  <si>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</si>
  <si>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</si>
  <si>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</si>
  <si>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</si>
  <si>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</si>
  <si>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</si>
  <si>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</si>
  <si>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</si>
  <si>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</si>
  <si>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</si>
  <si>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</si>
  <si>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</si>
  <si>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</si>
  <si>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</si>
  <si>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</si>
  <si>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</si>
  <si>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</si>
  <si>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</si>
  <si>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</si>
  <si>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</si>
  <si>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</si>
  <si>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</si>
  <si>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</si>
  <si>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</si>
  <si>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</si>
  <si>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</si>
  <si>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</si>
  <si>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</si>
  <si>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</si>
  <si>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</si>
  <si>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</si>
  <si>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</si>
  <si>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</si>
  <si>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</si>
  <si>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</si>
  <si>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</si>
  <si>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</si>
  <si>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</si>
  <si>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</si>
  <si>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</si>
  <si>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</si>
  <si>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</si>
  <si>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</si>
  <si>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</si>
  <si>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</si>
  <si>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</si>
  <si>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</si>
  <si>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</si>
  <si>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</si>
  <si>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</si>
  <si>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</si>
  <si>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</si>
  <si>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</si>
  <si>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</si>
  <si>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</si>
  <si>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</si>
  <si>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</si>
  <si>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</si>
  <si>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</si>
  <si>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</si>
  <si>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</si>
  <si>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</si>
  <si>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</si>
  <si>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</si>
  <si>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</si>
  <si>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</si>
  <si>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</si>
  <si>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</si>
  <si>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</si>
  <si>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</si>
  <si>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</si>
  <si>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</si>
  <si>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</si>
  <si>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</si>
  <si>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</si>
  <si>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</si>
  <si>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</si>
  <si>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</si>
  <si>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</si>
  <si>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</si>
  <si>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</si>
  <si>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</si>
  <si>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</si>
  <si>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</si>
  <si>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</si>
  <si>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</si>
  <si>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</si>
  <si>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</si>
  <si>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</si>
  <si>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</si>
  <si>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</si>
  <si>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</si>
  <si>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</si>
  <si>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</si>
  <si>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</si>
  <si>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</si>
  <si>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</si>
  <si>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</si>
  <si>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</si>
  <si>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</si>
  <si>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</si>
  <si>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</si>
  <si>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</si>
  <si>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</si>
  <si>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</si>
  <si>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</si>
  <si>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</si>
  <si>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</si>
  <si>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</si>
  <si>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</si>
  <si>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</si>
  <si>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</si>
  <si>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</si>
  <si>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</si>
  <si>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</si>
  <si>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</si>
  <si>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</si>
  <si>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</si>
  <si>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</si>
  <si>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</si>
  <si>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</si>
  <si>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</si>
  <si>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</si>
  <si>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</si>
  <si>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</si>
  <si>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</si>
  <si>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</si>
  <si>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</si>
  <si>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</si>
  <si>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</si>
  <si>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</si>
  <si>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</si>
  <si>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</si>
  <si>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</si>
  <si>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</si>
  <si>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</si>
  <si>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</si>
  <si>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</si>
  <si>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</si>
  <si>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</si>
  <si>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</si>
  <si>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</si>
  <si>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</si>
  <si>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</si>
  <si>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</si>
  <si>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</si>
  <si>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</si>
  <si>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</si>
  <si>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</si>
  <si>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</si>
  <si>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</si>
  <si>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</si>
  <si>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</si>
  <si>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</si>
  <si>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</si>
  <si>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</si>
  <si>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</si>
  <si>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</si>
  <si>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</si>
  <si>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</si>
  <si>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</si>
  <si>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</si>
  <si>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</si>
  <si>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</si>
  <si>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</si>
  <si>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</si>
  <si>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</si>
  <si>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</si>
  <si>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</si>
  <si>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</si>
  <si>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</si>
  <si>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</si>
  <si>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</si>
  <si>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</si>
  <si>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</si>
  <si>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</si>
  <si>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</si>
  <si>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</si>
  <si>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</si>
  <si>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</si>
  <si>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</si>
  <si>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</si>
  <si>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</si>
  <si>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</si>
  <si>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</si>
  <si>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</si>
  <si>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</si>
  <si>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</si>
  <si>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</si>
  <si>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</si>
  <si>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</si>
  <si>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</si>
  <si>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</si>
  <si>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</si>
  <si>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</si>
  <si>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</si>
  <si>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</si>
  <si>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</si>
  <si>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</si>
  <si>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</si>
  <si>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</si>
  <si>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</si>
  <si>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</si>
  <si>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</si>
  <si>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</si>
  <si>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</si>
  <si>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</si>
  <si>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</si>
  <si>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</si>
  <si>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</si>
  <si>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</si>
  <si>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</si>
  <si>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</si>
  <si>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</si>
  <si>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</si>
  <si>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</si>
  <si>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</si>
  <si>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</si>
  <si>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</si>
  <si>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</si>
  <si>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</si>
  <si>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</si>
  <si>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</si>
  <si>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</si>
  <si>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</si>
  <si>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</si>
  <si>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</si>
  <si>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</si>
  <si>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</si>
  <si>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</si>
  <si>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</si>
  <si>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</si>
  <si>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</si>
  <si>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</si>
  <si>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</si>
  <si>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</si>
  <si>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</si>
  <si>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</si>
  <si>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</si>
  <si>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</si>
  <si>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</si>
  <si>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</si>
  <si>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</si>
  <si>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</si>
  <si>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</si>
  <si>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</si>
  <si>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</si>
  <si>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</si>
  <si>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</si>
  <si>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</si>
  <si>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</si>
  <si>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</si>
  <si>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</si>
  <si>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</si>
  <si>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</si>
  <si>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</si>
  <si>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</si>
  <si>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</si>
  <si>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</si>
  <si>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</si>
  <si>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</si>
  <si>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</si>
  <si>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</si>
  <si>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</si>
  <si>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</si>
  <si>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</si>
  <si>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</si>
  <si>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</si>
  <si>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</si>
  <si>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</si>
  <si>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</si>
  <si>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</si>
  <si>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</si>
  <si>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</si>
  <si>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</si>
  <si>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</si>
  <si>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</si>
  <si>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</si>
  <si>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</si>
  <si>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</si>
  <si>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</si>
  <si>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</si>
  <si>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</si>
  <si>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</si>
  <si>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</si>
  <si>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</si>
  <si>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</si>
  <si>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</si>
  <si>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</si>
  <si>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</si>
  <si>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</si>
  <si>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</si>
  <si>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</si>
  <si>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</si>
  <si>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</si>
  <si>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</si>
  <si>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</si>
  <si>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</si>
  <si>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</si>
  <si>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</si>
  <si>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</si>
  <si>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</si>
  <si>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</si>
  <si>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</si>
  <si>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</si>
  <si>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</si>
  <si>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</si>
  <si>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</si>
  <si>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</si>
  <si>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</si>
  <si>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</si>
  <si>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</si>
  <si>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</si>
  <si>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</si>
  <si>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</si>
  <si>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</si>
  <si>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</si>
  <si>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</si>
  <si>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</si>
  <si>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</si>
  <si>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</si>
  <si>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</si>
  <si>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</si>
  <si>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</si>
  <si>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</si>
  <si>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</si>
  <si>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</si>
  <si>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</si>
  <si>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</si>
  <si>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</si>
  <si>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</si>
  <si>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</si>
  <si>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</si>
  <si>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</si>
  <si>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</si>
  <si>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</si>
  <si>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</si>
  <si>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</si>
  <si>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</si>
  <si>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</si>
  <si>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</si>
  <si>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</si>
  <si>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</si>
  <si>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</si>
  <si>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</si>
  <si>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</si>
  <si>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</si>
  <si>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</si>
  <si>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</si>
  <si>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</si>
  <si>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</si>
  <si>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</si>
  <si>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</si>
  <si>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</si>
  <si>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</si>
  <si>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</si>
  <si>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</si>
  <si>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</si>
  <si>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</si>
  <si>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</si>
  <si>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</si>
  <si>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</si>
  <si>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</si>
  <si>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</si>
  <si>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</si>
  <si>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</si>
  <si>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</si>
  <si>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</si>
  <si>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</si>
  <si>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</si>
  <si>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</si>
  <si>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</si>
  <si>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</si>
  <si>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</si>
  <si>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</si>
  <si>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</si>
  <si>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</si>
  <si>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</si>
  <si>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</si>
  <si>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</si>
  <si>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</si>
  <si>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</si>
  <si>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</si>
  <si>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</si>
  <si>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</si>
  <si>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</si>
  <si>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</si>
  <si>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</si>
  <si>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</si>
  <si>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</si>
  <si>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</si>
  <si>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</si>
  <si>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</si>
  <si>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</si>
  <si>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</si>
  <si>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</si>
  <si>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</si>
  <si>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</si>
  <si>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</si>
  <si>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</si>
  <si>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</si>
  <si>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</si>
  <si>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</si>
  <si>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</si>
  <si>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</si>
  <si>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</si>
  <si>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</si>
  <si>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</si>
  <si>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</si>
  <si>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</si>
  <si>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</si>
  <si>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</si>
  <si>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</si>
  <si>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</si>
  <si>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</si>
  <si>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</si>
  <si>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</si>
  <si>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</si>
  <si>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</si>
  <si>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</si>
  <si>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</si>
  <si>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</si>
  <si>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</si>
  <si>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</si>
  <si>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</si>
  <si>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</si>
  <si>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</si>
  <si>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</si>
  <si>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</si>
  <si>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</si>
  <si>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</si>
  <si>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</si>
  <si>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</si>
  <si>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</si>
  <si>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</si>
  <si>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</si>
  <si>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</si>
  <si>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</si>
  <si>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</si>
  <si>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</si>
  <si>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</si>
  <si>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</si>
  <si>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</si>
  <si>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</si>
  <si>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</si>
  <si>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</si>
  <si>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</si>
  <si>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</si>
  <si>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</si>
  <si>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</si>
  <si>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</si>
  <si>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</si>
  <si>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</si>
  <si>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</si>
  <si>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</si>
  <si>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</si>
  <si>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</si>
  <si>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</si>
  <si>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</si>
  <si>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</si>
  <si>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</si>
  <si>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</si>
  <si>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</si>
  <si>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</si>
  <si>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</si>
  <si>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</si>
  <si>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</si>
  <si>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</si>
  <si>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</si>
  <si>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</si>
  <si>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</si>
  <si>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</si>
  <si>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</si>
  <si>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</si>
  <si>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</si>
  <si>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</si>
  <si>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</si>
  <si>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</si>
  <si>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</si>
  <si>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</si>
  <si>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</si>
  <si>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</si>
  <si>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</si>
  <si>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</si>
  <si>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</si>
  <si>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</si>
  <si>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</si>
  <si>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</si>
  <si>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</si>
  <si>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</si>
  <si>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</si>
  <si>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</si>
  <si>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</si>
  <si>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</si>
  <si>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</si>
  <si>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</si>
  <si>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</si>
  <si>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</si>
  <si>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</si>
  <si>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</si>
  <si>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</si>
  <si>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</si>
  <si>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</si>
  <si>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</si>
  <si>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</si>
  <si>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</si>
  <si>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</si>
  <si>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</si>
  <si>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</si>
  <si>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</si>
  <si>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</si>
  <si>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</si>
  <si>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</si>
  <si>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</si>
  <si>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</si>
  <si>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</si>
  <si>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</si>
  <si>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</si>
  <si>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</si>
  <si>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</si>
  <si>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</si>
  <si>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</si>
  <si>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</si>
  <si>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</si>
  <si>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</si>
  <si>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</si>
  <si>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</si>
  <si>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</si>
  <si>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</si>
  <si>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</si>
  <si>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</si>
  <si>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</si>
  <si>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</si>
  <si>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</si>
  <si>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</si>
  <si>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</si>
  <si>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</si>
  <si>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</si>
  <si>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</si>
  <si>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</si>
  <si>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</si>
  <si>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</si>
  <si>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</si>
  <si>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</si>
  <si>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</si>
  <si>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</si>
  <si>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</si>
  <si>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</si>
  <si>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</si>
  <si>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</si>
  <si>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</si>
  <si>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</si>
  <si>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</si>
  <si>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</si>
  <si>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</si>
  <si>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</si>
  <si>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</si>
  <si>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</si>
  <si>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</si>
  <si>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</si>
  <si>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</si>
  <si>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</si>
  <si>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</si>
  <si>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</si>
  <si>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</si>
  <si>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</si>
  <si>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</si>
  <si>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</si>
  <si>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</si>
  <si>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</si>
  <si>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</si>
  <si>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</si>
  <si>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</si>
  <si>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</si>
  <si>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</si>
  <si>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</si>
  <si>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</si>
  <si>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</si>
  <si>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</si>
  <si>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</si>
  <si>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</si>
  <si>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</si>
  <si>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</si>
  <si>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</si>
  <si>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</si>
  <si>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</si>
  <si>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</si>
  <si>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</si>
  <si>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</si>
  <si>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</si>
  <si>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</si>
  <si>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</si>
  <si>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</si>
  <si>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</si>
  <si>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</si>
  <si>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</si>
  <si>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</si>
  <si>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</si>
  <si>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</si>
  <si>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</si>
  <si>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</si>
  <si>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</si>
  <si>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</si>
  <si>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</si>
  <si>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</si>
  <si>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</si>
  <si>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</si>
  <si>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</si>
  <si>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</si>
  <si>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</si>
  <si>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</si>
  <si>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</si>
  <si>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</si>
  <si>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</si>
  <si>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</si>
  <si>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</si>
  <si>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</si>
  <si>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</si>
  <si>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</si>
  <si>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</si>
  <si>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</si>
  <si>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</si>
  <si>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</si>
  <si>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</si>
  <si>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</si>
  <si>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</si>
  <si>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</si>
  <si>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</si>
  <si>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</si>
  <si>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</si>
  <si>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</si>
  <si>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</si>
  <si>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</si>
  <si>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</si>
  <si>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</si>
  <si>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</si>
  <si>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</si>
  <si>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</si>
  <si>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</si>
  <si>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</si>
  <si>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</si>
  <si>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</si>
  <si>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</si>
  <si>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</si>
  <si>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</si>
  <si>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</si>
  <si>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</si>
  <si>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</si>
  <si>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</si>
  <si>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</si>
  <si>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</si>
  <si>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</si>
  <si>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</si>
  <si>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</si>
  <si>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</si>
  <si>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</si>
  <si>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</si>
  <si>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</si>
  <si>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</si>
  <si>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</si>
  <si>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</si>
  <si>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</si>
  <si>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</si>
  <si>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</si>
  <si>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</si>
  <si>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</si>
  <si>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</si>
  <si>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</si>
  <si>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</si>
  <si>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</si>
  <si>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</si>
  <si>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</si>
  <si>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</si>
  <si>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</si>
  <si>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</si>
  <si>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</si>
  <si>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</si>
  <si>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</si>
  <si>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</si>
  <si>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</si>
  <si>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</si>
  <si>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</si>
  <si>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</si>
  <si>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</si>
  <si>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</si>
  <si>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</si>
  <si>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</si>
  <si>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</si>
  <si>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</si>
  <si>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</si>
  <si>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</si>
  <si>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</si>
  <si>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</si>
  <si>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</si>
  <si>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</si>
  <si>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</si>
  <si>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</si>
  <si>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</si>
  <si>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</si>
  <si>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</si>
  <si>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</si>
  <si>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</si>
  <si>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</si>
  <si>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</si>
  <si>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</si>
  <si>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</si>
  <si>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</si>
  <si>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</si>
  <si>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</si>
  <si>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</si>
  <si>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</si>
  <si>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</si>
  <si>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</si>
  <si>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</si>
  <si>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</si>
  <si>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</si>
  <si>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</si>
  <si>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</si>
  <si>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</si>
  <si>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</si>
  <si>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</si>
  <si>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</si>
  <si>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</si>
  <si>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</si>
  <si>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</si>
  <si>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</si>
  <si>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</si>
  <si>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</si>
  <si>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</si>
  <si>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</si>
  <si>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</si>
  <si>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</si>
  <si>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</si>
  <si>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</si>
  <si>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</si>
  <si>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</si>
  <si>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</si>
  <si>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</si>
  <si>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</si>
  <si>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</si>
  <si>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</si>
  <si>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</si>
  <si>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</si>
  <si>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</si>
  <si>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</si>
  <si>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</si>
  <si>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</si>
  <si>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</si>
  <si>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</si>
  <si>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</si>
  <si>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</si>
  <si>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</si>
  <si>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</si>
  <si>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</si>
  <si>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</si>
  <si>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</si>
  <si>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</si>
  <si>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</si>
  <si>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</si>
  <si>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</si>
  <si>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</si>
  <si>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</si>
  <si>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</si>
  <si>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</si>
  <si>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</si>
  <si>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</si>
  <si>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</si>
  <si>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</si>
  <si>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</si>
  <si>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</si>
  <si>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</si>
  <si>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</si>
  <si>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</si>
  <si>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</si>
  <si>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</si>
  <si>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</si>
  <si>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</si>
  <si>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</si>
  <si>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</si>
  <si>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</si>
  <si>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</si>
  <si>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</si>
  <si>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</si>
  <si>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</si>
  <si>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</si>
  <si>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</si>
  <si>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</si>
  <si>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</si>
  <si>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</si>
  <si>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</si>
  <si>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</si>
  <si>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</si>
  <si>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</si>
  <si>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</si>
  <si>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</si>
  <si>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</si>
  <si>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</si>
  <si>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</si>
  <si>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</si>
  <si>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</si>
  <si>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</si>
  <si>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</si>
  <si>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</si>
  <si>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</si>
  <si>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</si>
  <si>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</si>
  <si>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</si>
  <si>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</si>
  <si>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</si>
  <si>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</si>
  <si>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</si>
  <si>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</si>
  <si>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</si>
  <si>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</si>
  <si>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</si>
  <si>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</si>
  <si>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</si>
  <si>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</si>
  <si>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</si>
  <si>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</si>
  <si>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</si>
  <si>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</si>
  <si>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</si>
  <si>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</si>
  <si>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</si>
  <si>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</si>
  <si>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</si>
  <si>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</si>
  <si>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</si>
  <si>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</si>
  <si>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</si>
  <si>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</si>
  <si>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</si>
  <si>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</si>
  <si>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</si>
  <si>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</si>
  <si>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</si>
  <si>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</si>
  <si>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</si>
  <si>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</si>
  <si>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</si>
  <si>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</si>
  <si>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</si>
  <si>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</si>
  <si>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</si>
  <si>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</si>
  <si>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</si>
  <si>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</si>
  <si>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</si>
  <si>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</si>
  <si>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</si>
  <si>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</si>
  <si>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</si>
  <si>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</si>
  <si>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</si>
  <si>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</si>
  <si>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</si>
  <si>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</si>
  <si>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</si>
  <si>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</si>
  <si>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</si>
  <si>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</si>
  <si>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</si>
  <si>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</si>
  <si>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</si>
  <si>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</si>
  <si>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</si>
  <si>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</si>
  <si>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</si>
  <si>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</si>
  <si>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</si>
  <si>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</si>
  <si>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</si>
  <si>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</si>
  <si>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</si>
  <si>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</si>
  <si>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</si>
  <si>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</si>
  <si>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</si>
  <si>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</si>
  <si>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</si>
  <si>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</si>
  <si>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</si>
  <si>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</si>
  <si>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</si>
  <si>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</si>
  <si>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</si>
  <si>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</si>
  <si>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</si>
  <si>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</si>
  <si>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</si>
  <si>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</si>
  <si>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</si>
  <si>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</si>
  <si>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</si>
  <si>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</si>
  <si>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</si>
  <si>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</si>
  <si>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</si>
  <si>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</si>
  <si>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</si>
  <si>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</si>
  <si>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</si>
  <si>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</si>
  <si>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</si>
  <si>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</si>
  <si>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</si>
  <si>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</si>
  <si>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</si>
  <si>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</si>
  <si>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</si>
  <si>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</si>
  <si>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</si>
  <si>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</si>
  <si>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</si>
  <si>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</si>
  <si>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</si>
  <si>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</si>
  <si>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</si>
  <si>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</si>
  <si>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</si>
  <si>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</si>
  <si>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</si>
  <si>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</si>
  <si>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</si>
  <si>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</si>
  <si>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</si>
  <si>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</si>
  <si>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</si>
  <si>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</si>
  <si>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</si>
  <si>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</si>
  <si>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</si>
  <si>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</si>
  <si>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</si>
  <si>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</si>
  <si>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</si>
  <si>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</si>
  <si>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</si>
  <si>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</si>
  <si>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</si>
  <si>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</si>
  <si>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</si>
  <si>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</si>
  <si>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</si>
  <si>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</si>
  <si>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</si>
  <si>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</si>
  <si>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</si>
  <si>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</si>
  <si>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</si>
  <si>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</si>
  <si>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</si>
  <si>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</si>
  <si>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</si>
  <si>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</si>
  <si>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</si>
  <si>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</si>
  <si>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</si>
  <si>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</si>
  <si>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</si>
  <si>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</si>
  <si>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</si>
  <si>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</si>
  <si>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</si>
  <si>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</si>
  <si>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</si>
  <si>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</si>
  <si>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</si>
  <si>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</si>
  <si>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</si>
  <si>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</si>
  <si>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</si>
  <si>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</si>
  <si>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</si>
  <si>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</si>
  <si>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</si>
  <si>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</si>
  <si>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</si>
  <si>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</si>
  <si>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</si>
  <si>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</si>
  <si>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</si>
  <si>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</si>
  <si>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</si>
  <si>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</si>
  <si>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</si>
  <si>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</si>
  <si>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</si>
  <si>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</si>
  <si>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</si>
  <si>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</si>
  <si>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</si>
  <si>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</si>
  <si>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</si>
  <si>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</si>
  <si>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</si>
  <si>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</si>
  <si>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</si>
  <si>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</si>
  <si>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</si>
  <si>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</si>
  <si>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</si>
  <si>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</si>
  <si>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</si>
  <si>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</si>
  <si>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</si>
  <si>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</si>
  <si>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</si>
  <si>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</si>
  <si>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</si>
  <si>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</si>
  <si>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</si>
  <si>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</si>
  <si>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</si>
  <si>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</si>
  <si>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</si>
  <si>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</si>
  <si>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</si>
  <si>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</si>
  <si>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</si>
  <si>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</si>
  <si>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</si>
  <si>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</si>
  <si>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</si>
  <si>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</si>
  <si>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</si>
  <si>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</si>
  <si>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</si>
  <si>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</si>
  <si>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</si>
  <si>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</si>
  <si>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</si>
  <si>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</si>
  <si>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</si>
  <si>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</si>
  <si>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</si>
  <si>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</si>
  <si>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</si>
  <si>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</si>
  <si>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</si>
  <si>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</si>
  <si>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</si>
  <si>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</si>
  <si>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</si>
  <si>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</si>
  <si>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</si>
  <si>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</si>
  <si>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</si>
  <si>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</si>
  <si>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</si>
  <si>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</si>
  <si>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</si>
  <si>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</si>
  <si>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</si>
  <si>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</si>
  <si>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</si>
  <si>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</si>
  <si>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</si>
  <si>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</si>
  <si>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</si>
  <si>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</si>
  <si>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</si>
  <si>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</si>
  <si>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</si>
  <si>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</si>
  <si>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</si>
  <si>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</si>
  <si>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</si>
  <si>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</si>
  <si>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</si>
  <si>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</si>
  <si>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</si>
  <si>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</si>
  <si>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</si>
  <si>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</si>
  <si>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</si>
  <si>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</si>
  <si>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</si>
  <si>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</si>
  <si>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</si>
  <si>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</si>
  <si>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</si>
  <si>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</si>
  <si>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</si>
  <si>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</si>
  <si>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</si>
  <si>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</si>
  <si>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</si>
  <si>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</si>
  <si>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</si>
  <si>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</si>
  <si>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</si>
  <si>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</si>
  <si>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</si>
  <si>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</si>
  <si>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</si>
  <si>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</si>
  <si>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</si>
  <si>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</si>
  <si>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</si>
  <si>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</si>
  <si>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</si>
  <si>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</si>
  <si>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</si>
  <si>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</si>
  <si>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</si>
  <si>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</si>
  <si>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</si>
  <si>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</si>
  <si>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</si>
  <si>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</si>
  <si>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</si>
  <si>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</si>
  <si>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</si>
  <si>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</si>
  <si>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</si>
  <si>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</si>
  <si>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</si>
  <si>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</si>
  <si>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</si>
  <si>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</si>
  <si>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</si>
  <si>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</si>
  <si>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</si>
  <si>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</si>
  <si>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</si>
  <si>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</si>
  <si>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</si>
  <si>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</si>
  <si>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</si>
  <si>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</si>
  <si>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</si>
  <si>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</si>
  <si>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</si>
  <si>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</si>
  <si>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</si>
  <si>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</si>
  <si>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</si>
  <si>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</si>
  <si>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</si>
  <si>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</si>
  <si>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</si>
  <si>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</si>
  <si>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</si>
  <si>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</si>
  <si>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</si>
  <si>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</si>
  <si>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</si>
  <si>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</si>
  <si>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</si>
  <si>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</si>
  <si>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</si>
  <si>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</si>
  <si>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</si>
  <si>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</si>
  <si>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</si>
  <si>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</si>
  <si>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</si>
  <si>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</si>
  <si>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</si>
  <si>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</si>
  <si>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</si>
  <si>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</si>
  <si>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</si>
  <si>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</si>
  <si>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</si>
  <si>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</si>
  <si>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</si>
  <si>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</si>
  <si>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</si>
  <si>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</si>
  <si>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</si>
  <si>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</si>
  <si>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</si>
  <si>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</si>
  <si>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</si>
  <si>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</si>
  <si>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</si>
  <si>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</si>
  <si>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</si>
  <si>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</si>
  <si>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</si>
  <si>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</si>
  <si>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</si>
  <si>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</si>
  <si>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</si>
  <si>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</si>
  <si>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</si>
  <si>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</si>
  <si>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</si>
  <si>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</si>
  <si>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</si>
  <si>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</si>
  <si>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</si>
  <si>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</si>
  <si>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</si>
  <si>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</si>
  <si>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</si>
  <si>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</si>
  <si>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</si>
  <si>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</si>
  <si>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</si>
  <si>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</si>
  <si>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</si>
  <si>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</si>
  <si>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</si>
  <si>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</si>
  <si>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</si>
  <si>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</si>
  <si>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</si>
  <si>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</si>
  <si>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</si>
  <si>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</si>
  <si>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</si>
  <si>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</si>
  <si>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</si>
  <si>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</si>
  <si>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</si>
  <si>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</si>
  <si>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</si>
  <si>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</si>
  <si>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</si>
  <si>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</si>
  <si>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</si>
  <si>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</si>
  <si>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</si>
  <si>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</si>
  <si>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</si>
  <si>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</si>
  <si>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</si>
  <si>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</si>
  <si>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</si>
  <si>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</si>
  <si>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</si>
  <si>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</si>
  <si>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</si>
  <si>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</si>
  <si>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</si>
  <si>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</si>
  <si>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</si>
  <si>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</si>
  <si>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</si>
  <si>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</si>
  <si>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</si>
  <si>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</si>
  <si>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</si>
  <si>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</si>
  <si>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</si>
  <si>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</si>
  <si>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</si>
  <si>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</si>
  <si>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</si>
  <si>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</si>
  <si>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</si>
  <si>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</si>
  <si>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</si>
  <si>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</si>
  <si>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</si>
  <si>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</si>
  <si>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</si>
  <si>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</si>
  <si>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</si>
  <si>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</si>
  <si>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</si>
  <si>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</si>
  <si>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</si>
  <si>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</si>
  <si>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</si>
  <si>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</si>
  <si>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</si>
  <si>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</si>
  <si>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</si>
  <si>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</si>
  <si>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</si>
  <si>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</si>
  <si>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</si>
  <si>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</si>
  <si>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</si>
  <si>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</si>
  <si>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</si>
  <si>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</si>
  <si>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</si>
  <si>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</si>
  <si>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</si>
  <si>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</si>
  <si>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</si>
  <si>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</si>
  <si>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</si>
  <si>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</si>
  <si>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</si>
  <si>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</si>
  <si>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</si>
  <si>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</si>
  <si>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</si>
  <si>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</si>
  <si>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</si>
  <si>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</si>
  <si>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</si>
  <si>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</si>
  <si>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</si>
  <si>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</si>
  <si>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</si>
  <si>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</si>
  <si>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</si>
  <si>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</si>
  <si>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</si>
  <si>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</si>
  <si>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</si>
  <si>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</si>
  <si>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</si>
  <si>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</si>
  <si>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</si>
  <si>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</si>
  <si>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</si>
  <si>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</si>
  <si>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</si>
  <si>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</si>
  <si>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</si>
  <si>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</si>
  <si>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</si>
  <si>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</si>
  <si>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</si>
  <si>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</si>
  <si>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</si>
  <si>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</si>
  <si>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</si>
  <si>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</si>
  <si>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</si>
  <si>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</si>
  <si>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</si>
  <si>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</si>
  <si>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</si>
  <si>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</si>
  <si>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</si>
  <si>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</si>
  <si>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</si>
  <si>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</si>
  <si>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</si>
  <si>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</si>
  <si>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</si>
  <si>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</si>
  <si>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</si>
  <si>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</si>
  <si>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</si>
  <si>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</si>
  <si>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</si>
  <si>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</si>
  <si>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</si>
  <si>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</si>
  <si>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</si>
  <si>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</si>
  <si>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</si>
  <si>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</si>
  <si>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</si>
  <si>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</si>
  <si>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</si>
  <si>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</si>
  <si>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</si>
  <si>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</si>
  <si>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</si>
  <si>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</si>
  <si>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</si>
  <si>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</si>
  <si>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</si>
  <si>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</si>
  <si>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</si>
  <si>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</si>
  <si>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</si>
  <si>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</si>
  <si>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</si>
  <si>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</si>
  <si>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</si>
  <si>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</si>
  <si>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</si>
  <si>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</si>
  <si>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</si>
  <si>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</si>
  <si>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</si>
  <si>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</si>
  <si>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</si>
  <si>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</si>
  <si>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</si>
  <si>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</si>
  <si>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</si>
  <si>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</si>
  <si>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</si>
  <si>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</si>
  <si>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</si>
  <si>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</si>
  <si>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</si>
  <si>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</si>
  <si>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</si>
  <si>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</si>
  <si>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</si>
  <si>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</si>
  <si>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</si>
  <si>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</si>
  <si>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</si>
  <si>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</si>
  <si>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</si>
  <si>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</si>
  <si>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</si>
  <si>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</si>
  <si>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</si>
  <si>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</si>
  <si>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</si>
  <si>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</si>
  <si>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</si>
  <si>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</si>
  <si>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</si>
  <si>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</si>
  <si>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</si>
  <si>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</si>
  <si>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</si>
  <si>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</si>
  <si>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</si>
  <si>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</si>
  <si>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</si>
  <si>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</si>
  <si>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</si>
  <si>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</si>
  <si>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</si>
  <si>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</si>
  <si>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</si>
  <si>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</si>
  <si>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</si>
  <si>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</si>
  <si>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</si>
  <si>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</si>
  <si>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</si>
  <si>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</si>
  <si>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</si>
  <si>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</si>
  <si>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</si>
  <si>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</si>
  <si>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</si>
  <si>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</si>
  <si>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</si>
  <si>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</si>
  <si>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</si>
  <si>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</si>
  <si>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</si>
  <si>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</si>
  <si>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</si>
  <si>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</si>
  <si>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</si>
  <si>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</si>
  <si>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</si>
  <si>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</si>
  <si>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</si>
  <si>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</si>
  <si>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</si>
  <si>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</si>
  <si>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</si>
  <si>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</si>
  <si>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</si>
  <si>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</si>
  <si>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</si>
  <si>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</si>
  <si>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</si>
  <si>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</si>
  <si>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</si>
  <si>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</si>
  <si>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</si>
  <si>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</si>
  <si>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</si>
  <si>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</si>
  <si>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</si>
  <si>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</si>
  <si>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</si>
  <si>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</si>
  <si>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</si>
  <si>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</si>
  <si>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</si>
  <si>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</si>
  <si>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</si>
  <si>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</si>
  <si>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</si>
  <si>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</si>
  <si>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</si>
  <si>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</si>
  <si>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</si>
  <si>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</si>
  <si>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</si>
  <si>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</si>
  <si>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</si>
  <si>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</si>
  <si>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</si>
  <si>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</si>
  <si>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</si>
  <si>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</si>
  <si>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</si>
  <si>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</si>
  <si>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</si>
  <si>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</si>
  <si>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</si>
  <si>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</si>
  <si>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</si>
  <si>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</si>
  <si>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</si>
  <si>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</si>
  <si>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</si>
  <si>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</si>
  <si>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</si>
  <si>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</si>
  <si>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</si>
  <si>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</si>
  <si>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</si>
  <si>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</si>
  <si>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</si>
  <si>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</si>
  <si>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</si>
  <si>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</si>
  <si>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</si>
  <si>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</si>
  <si>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</si>
  <si>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</si>
  <si>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</si>
  <si>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</si>
  <si>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</si>
  <si>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</si>
  <si>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</si>
  <si>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</si>
  <si>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</si>
  <si>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</si>
  <si>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</si>
  <si>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</si>
  <si>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</si>
  <si>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</si>
  <si>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</si>
  <si>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</si>
  <si>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</si>
  <si>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</si>
  <si>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</si>
  <si>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</si>
  <si>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</si>
  <si>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</si>
  <si>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</si>
  <si>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</si>
  <si>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</si>
  <si>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</si>
  <si>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</si>
  <si>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</si>
  <si>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</si>
  <si>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</si>
  <si>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</si>
  <si>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</si>
  <si>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</si>
  <si>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</si>
  <si>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</si>
  <si>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</si>
  <si>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</si>
  <si>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</si>
  <si>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</si>
  <si>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</si>
  <si>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</si>
  <si>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</si>
  <si>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</si>
  <si>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</si>
  <si>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</si>
  <si>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</si>
  <si>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</si>
  <si>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</si>
  <si>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</si>
  <si>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</si>
  <si>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</si>
  <si>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</si>
  <si>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</si>
  <si>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</si>
  <si>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</si>
  <si>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</si>
  <si>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</si>
  <si>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</si>
  <si>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</si>
  <si>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</si>
  <si>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</si>
  <si>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</si>
  <si>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</si>
  <si>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</si>
  <si>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</si>
  <si>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</si>
  <si>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</si>
  <si>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</si>
  <si>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</si>
  <si>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</si>
  <si>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</si>
  <si>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</si>
  <si>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</si>
  <si>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</si>
  <si>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</si>
  <si>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</si>
  <si>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</si>
  <si>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</si>
  <si>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</si>
  <si>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</si>
  <si>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</si>
  <si>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</si>
  <si>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</si>
  <si>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</si>
  <si>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</si>
  <si>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</si>
  <si>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</si>
  <si>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</si>
  <si>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</si>
  <si>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</si>
  <si>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</si>
  <si>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</si>
  <si>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</si>
  <si>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</si>
  <si>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</si>
  <si>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</si>
  <si>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</si>
  <si>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</si>
  <si>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</si>
  <si>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</si>
  <si>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</si>
  <si>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</si>
  <si>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</si>
  <si>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</si>
  <si>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</si>
  <si>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</si>
  <si>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</si>
  <si>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</si>
  <si>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</si>
  <si>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</si>
  <si>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</si>
  <si>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</si>
  <si>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</si>
  <si>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</si>
  <si>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</si>
  <si>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</si>
  <si>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</si>
  <si>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</si>
  <si>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</si>
  <si>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</si>
  <si>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</si>
  <si>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</si>
  <si>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</si>
  <si>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</si>
  <si>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</si>
  <si>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</si>
  <si>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</si>
  <si>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</si>
  <si>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</si>
  <si>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</si>
  <si>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</si>
  <si>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</si>
  <si>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</si>
  <si>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</si>
  <si>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</si>
  <si>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</si>
  <si>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</si>
  <si>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</si>
  <si>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</si>
  <si>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</si>
  <si>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</si>
  <si>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</si>
  <si>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</si>
  <si>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</si>
  <si>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</si>
  <si>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</si>
  <si>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</si>
  <si>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</si>
  <si>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</si>
  <si>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</si>
  <si>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</si>
  <si>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</si>
  <si>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</si>
  <si>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</si>
  <si>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</si>
  <si>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</si>
  <si>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</si>
  <si>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</si>
  <si>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</si>
  <si>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</si>
  <si>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</si>
  <si>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</si>
  <si>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</si>
  <si>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</si>
  <si>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</si>
  <si>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</si>
  <si>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</si>
  <si>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</si>
  <si>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</si>
  <si>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</si>
  <si>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</si>
  <si>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</si>
  <si>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</si>
  <si>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</si>
  <si>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</si>
  <si>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</si>
  <si>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</si>
  <si>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</si>
  <si>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</si>
  <si>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</si>
  <si>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</si>
  <si>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</si>
  <si>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</si>
  <si>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</si>
  <si>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</si>
  <si>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</si>
  <si>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</si>
  <si>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</si>
  <si>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</si>
  <si>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</si>
  <si>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</si>
  <si>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</si>
  <si>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</si>
  <si>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</si>
  <si>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</si>
  <si>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</si>
  <si>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</si>
  <si>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</si>
  <si>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</si>
  <si>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</si>
  <si>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</si>
  <si>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</si>
  <si>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</si>
  <si>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</si>
  <si>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</si>
  <si>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</si>
  <si>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</si>
  <si>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</si>
  <si>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</si>
  <si>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</si>
  <si>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</si>
  <si>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</si>
  <si>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</si>
  <si>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</si>
  <si>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</si>
  <si>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</si>
  <si>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</si>
  <si>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</si>
  <si>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</si>
  <si>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</si>
  <si>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</si>
  <si>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</si>
  <si>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</si>
  <si>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</si>
  <si>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</si>
  <si>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</si>
  <si>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</si>
  <si>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</si>
  <si>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</si>
  <si>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</si>
  <si>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</si>
  <si>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</si>
  <si>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</si>
  <si>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</si>
  <si>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</si>
  <si>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</si>
  <si>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</si>
  <si>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</si>
  <si>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</si>
  <si>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</si>
  <si>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</si>
  <si>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</si>
  <si>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</si>
  <si>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</si>
  <si>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</si>
  <si>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</si>
  <si>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</si>
  <si>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</si>
  <si>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</si>
  <si>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</si>
  <si>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</si>
  <si>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</si>
  <si>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</si>
  <si>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</si>
  <si>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</si>
  <si>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</si>
  <si>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</si>
  <si>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</si>
  <si>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</si>
  <si>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</si>
  <si>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</si>
  <si>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</si>
  <si>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</si>
  <si>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</si>
  <si>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</si>
  <si>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</si>
  <si>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</si>
  <si>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</si>
  <si>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</si>
  <si>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</si>
  <si>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</si>
  <si>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</si>
  <si>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</si>
  <si>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</si>
  <si>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</si>
  <si>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</si>
  <si>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</si>
  <si>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</si>
  <si>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</si>
  <si>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</si>
  <si>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</si>
  <si>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</si>
  <si>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</si>
  <si>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</si>
  <si>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</si>
  <si>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</si>
  <si>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</si>
  <si>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</si>
  <si>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</si>
  <si>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</si>
  <si>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</si>
  <si>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</si>
  <si>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</si>
  <si>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</si>
  <si>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</si>
  <si>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</si>
  <si>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</si>
  <si>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</si>
  <si>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</si>
  <si>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</si>
  <si>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</si>
  <si>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</si>
  <si>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</si>
  <si>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</si>
  <si>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</si>
  <si>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</si>
  <si>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</si>
  <si>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</si>
  <si>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</si>
  <si>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</si>
  <si>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</si>
  <si>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</si>
  <si>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</si>
  <si>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</si>
  <si>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</si>
  <si>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</si>
  <si>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</si>
  <si>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</si>
  <si>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</si>
  <si>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</si>
  <si>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</si>
  <si>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</si>
  <si>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</si>
  <si>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</si>
  <si>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</si>
  <si>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</si>
  <si>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</si>
  <si>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</si>
  <si>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</si>
  <si>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</si>
  <si>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</si>
  <si>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</si>
  <si>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</si>
  <si>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</si>
  <si>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</si>
  <si>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</si>
  <si>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</si>
  <si>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</si>
  <si>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</si>
  <si>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</si>
  <si>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</si>
  <si>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</si>
  <si>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</si>
  <si>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</si>
  <si>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</si>
  <si>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</si>
  <si>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</si>
  <si>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</si>
  <si>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</si>
  <si>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</si>
  <si>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</si>
  <si>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</si>
  <si>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</si>
  <si>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</si>
  <si>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</si>
  <si>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</si>
  <si>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</si>
  <si>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</si>
  <si>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</si>
  <si>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</si>
  <si>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</si>
  <si>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</si>
  <si>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</si>
  <si>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</si>
  <si>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</si>
  <si>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</si>
  <si>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</si>
  <si>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</si>
  <si>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</si>
  <si>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</si>
  <si>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</si>
  <si>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</si>
  <si>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</si>
  <si>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</si>
  <si>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</si>
  <si>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</si>
  <si>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</si>
  <si>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</si>
  <si>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</si>
  <si>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</si>
  <si>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</si>
  <si>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</si>
  <si>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</si>
  <si>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</si>
  <si>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</si>
  <si>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</si>
  <si>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</si>
  <si>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</si>
  <si>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</si>
  <si>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</si>
  <si>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</si>
  <si>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</si>
  <si>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</si>
  <si>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</si>
  <si>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</si>
  <si>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</si>
  <si>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</si>
  <si>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</si>
  <si>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</si>
  <si>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</si>
  <si>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</si>
  <si>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</si>
  <si>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</si>
  <si>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</si>
  <si>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</si>
  <si>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</si>
  <si>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</si>
  <si>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</si>
  <si>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</si>
  <si>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</si>
  <si>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</si>
  <si>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</si>
  <si>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</si>
  <si>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</si>
  <si>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</si>
  <si>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</si>
  <si>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</si>
  <si>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</si>
  <si>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</si>
  <si>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</si>
  <si>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</si>
  <si>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</si>
  <si>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</si>
  <si>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</si>
  <si>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</si>
  <si>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</si>
  <si>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</si>
  <si>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</si>
  <si>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</si>
  <si>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</si>
  <si>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</si>
  <si>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</si>
  <si>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</si>
  <si>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</si>
  <si>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</si>
  <si>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</si>
  <si>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</si>
  <si>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</si>
  <si>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</si>
  <si>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</si>
  <si>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</si>
  <si>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</si>
  <si>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</si>
  <si>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</si>
  <si>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</si>
  <si>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</si>
  <si>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</si>
  <si>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</si>
  <si>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</si>
  <si>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</si>
  <si>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</si>
  <si>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</si>
  <si>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</si>
  <si>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</si>
  <si>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</si>
  <si>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</si>
  <si>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</si>
  <si>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</si>
  <si>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</si>
  <si>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</si>
  <si>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</si>
  <si>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</si>
  <si>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</si>
  <si>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</si>
  <si>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</si>
  <si>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</si>
  <si>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</si>
  <si>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</si>
  <si>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</si>
  <si>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</si>
  <si>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</si>
  <si>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</si>
  <si>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</si>
  <si>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</si>
  <si>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</si>
  <si>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</si>
  <si>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</si>
  <si>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</si>
  <si>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</si>
  <si>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</si>
  <si>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</si>
  <si>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</si>
  <si>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</si>
  <si>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</si>
  <si>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</si>
  <si>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</si>
  <si>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</si>
  <si>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</si>
  <si>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</si>
  <si>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</si>
  <si>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</si>
  <si>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</si>
  <si>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</si>
  <si>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</si>
  <si>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</si>
  <si>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</si>
  <si>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</si>
  <si>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</si>
  <si>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</si>
  <si>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</si>
  <si>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</si>
  <si>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</si>
  <si>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</si>
  <si>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</si>
  <si>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</si>
  <si>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</si>
  <si>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</si>
  <si>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</si>
  <si>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</si>
  <si>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</si>
  <si>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</si>
  <si>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</si>
  <si>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</si>
  <si>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</si>
  <si>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</si>
  <si>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</si>
  <si>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</si>
  <si>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</si>
  <si>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</si>
  <si>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</si>
  <si>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</si>
  <si>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</si>
  <si>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</si>
  <si>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</si>
  <si>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</si>
  <si>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</si>
  <si>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</si>
  <si>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</si>
  <si>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</si>
  <si>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</si>
  <si>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</si>
  <si>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</si>
  <si>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</si>
  <si>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</si>
  <si>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</si>
  <si>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</si>
  <si>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</si>
  <si>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</si>
  <si>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</si>
  <si>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</si>
  <si>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</si>
  <si>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</si>
  <si>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</si>
  <si>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</si>
  <si>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</si>
  <si>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</si>
  <si>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</si>
  <si>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</si>
  <si>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</si>
  <si>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</si>
  <si>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</si>
  <si>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</si>
  <si>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</si>
  <si>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</si>
  <si>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</si>
  <si>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</si>
  <si>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</si>
  <si>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</si>
  <si>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</si>
  <si>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</si>
  <si>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</si>
  <si>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</si>
  <si>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</si>
  <si>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</si>
  <si>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</si>
  <si>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</si>
  <si>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</si>
  <si>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</si>
  <si>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</si>
  <si>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</si>
  <si>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</si>
  <si>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</si>
  <si>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</si>
  <si>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</si>
  <si>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</si>
  <si>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</si>
  <si>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</si>
  <si>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</si>
  <si>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</si>
  <si>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</si>
  <si>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</si>
  <si>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</si>
  <si>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</si>
  <si>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</si>
  <si>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</si>
  <si>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</si>
  <si>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</si>
  <si>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</si>
  <si>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</si>
  <si>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</si>
  <si>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</si>
  <si>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</si>
  <si>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</si>
  <si>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</si>
  <si>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</si>
  <si>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</si>
  <si>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</si>
  <si>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</si>
  <si>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</si>
  <si>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</si>
  <si>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</si>
  <si>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</si>
  <si>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</si>
  <si>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</si>
  <si>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</si>
  <si>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</si>
  <si>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</si>
  <si>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</si>
  <si>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</si>
  <si>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</si>
  <si>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</si>
  <si>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</si>
  <si>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</si>
  <si>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</si>
  <si>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</si>
  <si>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</si>
  <si>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</si>
  <si>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</si>
  <si>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</si>
  <si>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</si>
  <si>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</si>
  <si>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</si>
  <si>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</si>
  <si>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</si>
  <si>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</si>
  <si>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</si>
  <si>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</si>
  <si>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</si>
  <si>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</si>
  <si>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</si>
  <si>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</si>
  <si>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</si>
  <si>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</si>
  <si>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</si>
  <si>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</si>
  <si>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</si>
  <si>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</si>
  <si>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</si>
  <si>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</si>
  <si>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</si>
  <si>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</si>
  <si>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</si>
  <si>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</si>
  <si>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</si>
  <si>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</si>
  <si>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</si>
  <si>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</si>
  <si>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</si>
  <si>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</si>
  <si>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</si>
  <si>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</si>
  <si>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</si>
  <si>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</si>
  <si>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</si>
  <si>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</si>
  <si>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</si>
  <si>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</si>
  <si>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</si>
  <si>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</si>
  <si>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</si>
  <si>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</si>
  <si>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</si>
  <si>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</si>
  <si>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</si>
  <si>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</si>
  <si>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</si>
  <si>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</si>
  <si>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</si>
  <si>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</si>
  <si>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</si>
  <si>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</si>
  <si>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</si>
  <si>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</si>
  <si>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</si>
  <si>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</si>
  <si>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</si>
  <si>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</si>
  <si>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</si>
  <si>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</si>
  <si>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</si>
  <si>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</si>
  <si>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</si>
  <si>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</si>
  <si>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</si>
  <si>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</si>
  <si>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</si>
  <si>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</si>
  <si>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</si>
  <si>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</si>
  <si>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</si>
  <si>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</si>
  <si>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</si>
  <si>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</si>
  <si>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</si>
  <si>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</si>
  <si>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</si>
  <si>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</si>
  <si>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</si>
  <si>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</si>
  <si>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</si>
  <si>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</si>
  <si>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</si>
  <si>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</si>
  <si>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</si>
  <si>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</si>
  <si>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</si>
  <si>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</si>
  <si>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</si>
  <si>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</si>
  <si>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</si>
  <si>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</si>
  <si>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</si>
  <si>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</si>
  <si>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</si>
  <si>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</si>
  <si>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</si>
  <si>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</si>
  <si>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</si>
  <si>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</si>
  <si>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</si>
  <si>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</si>
  <si>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</si>
  <si>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</si>
  <si>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</si>
  <si>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</si>
  <si>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</si>
  <si>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</si>
  <si>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</si>
  <si>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</si>
  <si>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</si>
  <si>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</si>
  <si>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</si>
  <si>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</si>
  <si>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</si>
  <si>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</si>
  <si>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</si>
  <si>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</si>
  <si>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</si>
  <si>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</si>
  <si>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</si>
  <si>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</si>
  <si>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</si>
  <si>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</si>
  <si>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</si>
  <si>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</si>
  <si>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</si>
  <si>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</si>
  <si>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</si>
  <si>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</si>
  <si>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</si>
  <si>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</si>
  <si>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</si>
  <si>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</si>
  <si>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</si>
  <si>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</si>
  <si>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</si>
  <si>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</si>
  <si>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</si>
  <si>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</si>
  <si>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</si>
  <si>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</si>
  <si>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</si>
  <si>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</si>
  <si>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</si>
  <si>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</si>
  <si>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</si>
  <si>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</si>
  <si>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</si>
  <si>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</si>
  <si>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</si>
  <si>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</si>
  <si>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</si>
  <si>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</si>
  <si>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</si>
  <si>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</si>
  <si>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</si>
  <si>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</si>
  <si>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</si>
  <si>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</si>
  <si>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</si>
  <si>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</si>
  <si>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</si>
  <si>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</si>
  <si>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</si>
  <si>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</si>
  <si>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</si>
  <si>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</si>
  <si>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</si>
  <si>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</si>
  <si>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</si>
  <si>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</si>
  <si>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</si>
  <si>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</si>
  <si>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</si>
  <si>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</si>
  <si>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</si>
  <si>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</si>
  <si>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</si>
  <si>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</si>
  <si>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</si>
  <si>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</si>
  <si>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</si>
  <si>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</si>
  <si>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</si>
  <si>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</si>
  <si>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</si>
  <si>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</si>
  <si>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</si>
  <si>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</si>
  <si>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</si>
  <si>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</si>
  <si>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</si>
  <si>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</si>
  <si>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</si>
  <si>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</si>
  <si>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</si>
  <si>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</si>
  <si>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</si>
  <si>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</si>
  <si>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</si>
  <si>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</si>
  <si>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</si>
  <si>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</si>
  <si>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</si>
  <si>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</si>
  <si>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</si>
  <si>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</si>
  <si>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</si>
  <si>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</si>
  <si>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</si>
  <si>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</si>
  <si>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</si>
  <si>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</si>
  <si>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</si>
  <si>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</si>
  <si>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</si>
  <si>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</si>
  <si>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</si>
  <si>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</si>
  <si>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</si>
  <si>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</si>
  <si>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</si>
  <si>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</si>
  <si>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</si>
  <si>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</si>
  <si>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</si>
  <si>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</si>
  <si>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</si>
  <si>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</si>
  <si>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</si>
  <si>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</si>
  <si>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</si>
  <si>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</si>
  <si>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</si>
  <si>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</si>
  <si>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</si>
  <si>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</si>
  <si>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</si>
  <si>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</si>
  <si>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</si>
  <si>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</si>
  <si>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</si>
  <si>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</si>
  <si>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</si>
  <si>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</si>
  <si>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</si>
  <si>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</si>
  <si>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</si>
  <si>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</si>
  <si>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</si>
  <si>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</si>
  <si>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</si>
  <si>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</si>
  <si>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</si>
  <si>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</si>
  <si>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</si>
  <si>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</si>
  <si>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</si>
  <si>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</si>
  <si>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</si>
  <si>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</si>
  <si>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</si>
  <si>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</si>
  <si>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</si>
  <si>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</si>
  <si>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</si>
  <si>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</si>
  <si>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</si>
  <si>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</si>
  <si>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</si>
  <si>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</si>
  <si>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</si>
  <si>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</si>
  <si>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</si>
  <si>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</si>
  <si>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</si>
  <si>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</si>
  <si>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</si>
  <si>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</si>
  <si>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</si>
  <si>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</si>
  <si>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</si>
  <si>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</si>
  <si>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</si>
  <si>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</si>
  <si>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</si>
  <si>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</si>
  <si>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</si>
  <si>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</si>
  <si>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</si>
  <si>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</si>
  <si>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</si>
  <si>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</si>
  <si>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</si>
  <si>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</si>
  <si>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</si>
  <si>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</si>
  <si>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</si>
  <si>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</si>
  <si>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</si>
  <si>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</si>
  <si>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</si>
  <si>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</si>
  <si>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</si>
  <si>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</si>
  <si>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</si>
  <si>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</si>
  <si>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</si>
  <si>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</si>
  <si>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</si>
  <si>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</si>
  <si>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</si>
  <si>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</si>
  <si>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</si>
  <si>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</si>
  <si>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</si>
  <si>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</si>
  <si>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</si>
  <si>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</si>
  <si>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</si>
  <si>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</si>
  <si>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</si>
  <si>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</si>
  <si>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</si>
  <si>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</si>
  <si>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</si>
  <si>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</si>
  <si>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</si>
  <si>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</si>
  <si>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</si>
  <si>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</si>
  <si>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</si>
  <si>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</si>
  <si>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</si>
  <si>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</si>
  <si>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</si>
  <si>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</si>
  <si>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</si>
  <si>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</si>
  <si>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</si>
  <si>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</si>
  <si>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</si>
  <si>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</si>
  <si>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</si>
  <si>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</si>
  <si>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</si>
  <si>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</si>
  <si>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</si>
  <si>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</si>
  <si>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</si>
  <si>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</si>
  <si>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</si>
  <si>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</si>
  <si>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</si>
  <si>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</si>
  <si>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</si>
  <si>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</si>
  <si>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</si>
  <si>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</si>
  <si>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</si>
  <si>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</si>
  <si>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</si>
  <si>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</si>
  <si>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</si>
  <si>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</si>
  <si>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</si>
  <si>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</si>
  <si>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</si>
  <si>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</si>
  <si>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</si>
  <si>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</si>
  <si>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</si>
  <si>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</si>
  <si>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</si>
  <si>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</si>
  <si>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</si>
  <si>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</si>
  <si>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</si>
  <si>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</si>
  <si>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</si>
  <si>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</si>
  <si>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</si>
  <si>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</si>
  <si>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</si>
  <si>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</si>
  <si>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</si>
  <si>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</si>
  <si>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</si>
  <si>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</si>
  <si>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</si>
  <si>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</si>
  <si>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</si>
  <si>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</si>
  <si>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</si>
  <si>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</si>
  <si>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</si>
  <si>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</si>
  <si>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</si>
  <si>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</si>
  <si>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</si>
  <si>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</si>
  <si>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</si>
  <si>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</si>
  <si>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</si>
  <si>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</si>
  <si>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</si>
  <si>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</si>
  <si>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</si>
  <si>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</si>
  <si>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</si>
  <si>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</si>
  <si>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</si>
  <si>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</si>
  <si>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</si>
  <si>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</si>
  <si>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</si>
  <si>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</si>
  <si>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</si>
  <si>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</si>
  <si>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</si>
  <si>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</si>
  <si>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</si>
  <si>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</si>
  <si>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</si>
  <si>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</si>
  <si>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</si>
  <si>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</si>
  <si>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</si>
  <si>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</si>
  <si>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</si>
  <si>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</si>
  <si>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</si>
  <si>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</si>
  <si>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</si>
  <si>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</si>
  <si>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</si>
  <si>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</si>
  <si>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</si>
  <si>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</si>
  <si>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</si>
  <si>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</si>
  <si>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</si>
  <si>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</si>
  <si>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</si>
  <si>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</si>
  <si>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</si>
  <si>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</si>
  <si>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</si>
  <si>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</si>
  <si>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</si>
  <si>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</si>
  <si>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</si>
  <si>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</si>
  <si>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</si>
  <si>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</si>
  <si>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</si>
  <si>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</si>
  <si>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</si>
  <si>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</si>
  <si>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</si>
  <si>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</si>
  <si>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</si>
  <si>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</si>
  <si>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</si>
  <si>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</si>
  <si>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</si>
  <si>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</si>
  <si>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</si>
  <si>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</si>
  <si>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</si>
  <si>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</si>
  <si>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</si>
  <si>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</si>
  <si>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</si>
  <si>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</si>
  <si>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</si>
  <si>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</si>
  <si>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</si>
  <si>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</si>
  <si>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</si>
  <si>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</si>
  <si>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</si>
  <si>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</si>
  <si>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</si>
  <si>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</si>
  <si>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</si>
  <si>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</si>
  <si>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</si>
  <si>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</si>
  <si>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</si>
  <si>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</si>
  <si>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</si>
  <si>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</si>
  <si>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</si>
  <si>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</si>
  <si>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</si>
  <si>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</si>
  <si>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</si>
  <si>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</si>
  <si>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</si>
  <si>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</si>
  <si>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</si>
  <si>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</si>
  <si>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</si>
  <si>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</si>
  <si>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</si>
  <si>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</si>
  <si>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</si>
  <si>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</si>
  <si>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</si>
  <si>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</si>
  <si>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</si>
  <si>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</si>
  <si>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</si>
  <si>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</si>
  <si>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</si>
  <si>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</si>
  <si>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</si>
  <si>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</si>
  <si>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</si>
  <si>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</si>
  <si>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</si>
  <si>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</si>
  <si>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</si>
  <si>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</si>
  <si>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</si>
  <si>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</si>
  <si>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</si>
  <si>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</si>
  <si>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</si>
  <si>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</si>
  <si>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</si>
  <si>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</si>
  <si>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</si>
  <si>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</si>
  <si>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</si>
  <si>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</si>
  <si>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</si>
  <si>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</si>
  <si>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</si>
  <si>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</si>
  <si>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</si>
  <si>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</si>
  <si>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</si>
  <si>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</si>
  <si>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</si>
  <si>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</si>
  <si>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</si>
  <si>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</si>
  <si>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</si>
  <si>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</si>
  <si>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</si>
  <si>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</si>
  <si>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</si>
  <si>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</si>
  <si>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</si>
  <si>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</si>
  <si>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</si>
  <si>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</si>
  <si>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</si>
  <si>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</si>
  <si>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</si>
  <si>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</si>
  <si>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</si>
  <si>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</si>
  <si>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</si>
  <si>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</si>
  <si>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</si>
  <si>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</si>
  <si>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</si>
  <si>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</si>
  <si>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</si>
  <si>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</si>
  <si>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</si>
  <si>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</si>
  <si>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</si>
  <si>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</si>
  <si>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</si>
  <si>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</si>
  <si>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</si>
  <si>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</si>
  <si>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</si>
  <si>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</si>
  <si>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</si>
  <si>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</si>
  <si>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</si>
  <si>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</si>
  <si>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</si>
  <si>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</si>
  <si>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</si>
  <si>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</si>
  <si>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</si>
  <si>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</si>
  <si>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</si>
  <si>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</si>
  <si>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</si>
  <si>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</si>
  <si>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</si>
  <si>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</si>
  <si>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</si>
  <si>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</si>
  <si>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</si>
  <si>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</si>
  <si>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</si>
  <si>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</si>
  <si>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</si>
  <si>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</si>
  <si>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</si>
  <si>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</si>
  <si>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</si>
  <si>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</si>
  <si>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</si>
  <si>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</si>
  <si>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</si>
  <si>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</si>
  <si>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</si>
  <si>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</si>
  <si>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</si>
  <si>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</si>
  <si>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</si>
  <si>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</si>
  <si>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</si>
  <si>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</si>
  <si>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</si>
  <si>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</si>
  <si>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</si>
  <si>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</si>
  <si>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</si>
  <si>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</si>
  <si>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</si>
  <si>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</si>
  <si>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</si>
  <si>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</si>
  <si>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</si>
  <si>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</si>
  <si>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</si>
  <si>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</si>
  <si>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</si>
  <si>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</si>
  <si>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</si>
  <si>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</si>
  <si>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</si>
  <si>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</si>
  <si>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</si>
  <si>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</si>
  <si>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</si>
  <si>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</si>
  <si>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</si>
  <si>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</si>
  <si>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</si>
  <si>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</si>
  <si>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</si>
  <si>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</si>
  <si>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</si>
  <si>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</si>
  <si>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</si>
  <si>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</si>
  <si>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</si>
  <si>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</si>
  <si>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</si>
  <si>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</si>
  <si>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</si>
  <si>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</si>
  <si>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</si>
  <si>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</si>
  <si>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</si>
  <si>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</si>
  <si>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</si>
  <si>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</si>
  <si>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</si>
  <si>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</si>
  <si>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</si>
  <si>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</si>
  <si>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</si>
  <si>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</si>
  <si>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</si>
  <si>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</si>
  <si>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</si>
  <si>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</si>
  <si>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</si>
  <si>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</si>
  <si>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</si>
  <si>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</si>
  <si>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</si>
  <si>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</si>
  <si>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</si>
  <si>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</si>
  <si>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</si>
  <si>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</si>
  <si>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</si>
  <si>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</si>
  <si>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</si>
  <si>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</si>
  <si>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</si>
  <si>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</si>
  <si>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</si>
  <si>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</si>
  <si>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</si>
  <si>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</si>
  <si>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</si>
  <si>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</si>
  <si>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</si>
  <si>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</si>
  <si>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</si>
  <si>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</si>
  <si>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</si>
  <si>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</si>
  <si>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</si>
  <si>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</si>
  <si>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</si>
  <si>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</si>
  <si>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</si>
  <si>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</si>
  <si>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</si>
  <si>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</si>
  <si>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</si>
  <si>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</si>
  <si>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</si>
  <si>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</si>
  <si>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</si>
  <si>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</si>
  <si>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</si>
  <si>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</si>
  <si>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</si>
  <si>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</si>
  <si>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</si>
  <si>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</si>
  <si>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</si>
  <si>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</si>
  <si>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</si>
  <si>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</si>
  <si>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</si>
  <si>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</si>
  <si>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</si>
  <si>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</si>
  <si>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</si>
  <si>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</si>
  <si>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</si>
  <si>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</si>
  <si>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</si>
  <si>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</si>
  <si>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</si>
  <si>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</si>
  <si>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</si>
  <si>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</si>
  <si>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</si>
  <si>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</si>
  <si>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</si>
  <si>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</si>
  <si>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</si>
  <si>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</si>
  <si>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</si>
  <si>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</si>
  <si>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</si>
  <si>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</si>
  <si>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</si>
  <si>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</si>
  <si>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</si>
  <si>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</si>
  <si>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</si>
  <si>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</si>
  <si>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</si>
  <si>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</si>
  <si>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</si>
  <si>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</si>
  <si>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</si>
  <si>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</si>
  <si>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</si>
  <si>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</si>
  <si>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</si>
  <si>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</si>
  <si>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</si>
  <si>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</si>
  <si>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</si>
  <si>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</si>
  <si>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</si>
  <si>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</si>
  <si>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</si>
  <si>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</si>
  <si>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</si>
  <si>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</si>
  <si>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</si>
  <si>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</si>
  <si>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</si>
  <si>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</si>
  <si>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</si>
  <si>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</si>
  <si>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</si>
  <si>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</si>
  <si>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</si>
  <si>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</si>
  <si>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</si>
  <si>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</si>
  <si>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</si>
  <si>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</si>
  <si>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</si>
  <si>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</si>
  <si>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</si>
  <si>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</si>
  <si>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</si>
  <si>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</si>
  <si>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</si>
  <si>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</si>
  <si>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</si>
  <si>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</si>
  <si>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</si>
  <si>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</si>
  <si>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</si>
  <si>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</si>
  <si>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</si>
  <si>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</si>
  <si>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</si>
  <si>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</si>
  <si>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</si>
  <si>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</si>
  <si>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</si>
  <si>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</si>
  <si>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</si>
  <si>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</si>
  <si>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</si>
  <si>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</si>
  <si>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</si>
  <si>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</si>
  <si>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</si>
  <si>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</si>
  <si>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</si>
  <si>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</si>
  <si>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</si>
  <si>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</si>
  <si>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</si>
  <si>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</si>
  <si>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</si>
  <si>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</si>
  <si>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</si>
  <si>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</si>
  <si>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</si>
  <si>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</si>
  <si>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</si>
  <si>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</si>
  <si>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</si>
  <si>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</si>
  <si>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</si>
  <si>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</si>
  <si>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</si>
  <si>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</si>
  <si>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</si>
  <si>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</si>
  <si>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</si>
  <si>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</si>
  <si>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</si>
  <si>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</si>
  <si>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</si>
  <si>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</si>
  <si>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</si>
  <si>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</si>
  <si>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</si>
  <si>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</si>
  <si>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</si>
  <si>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</si>
  <si>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</si>
  <si>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</si>
  <si>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</si>
  <si>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</si>
  <si>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</si>
  <si>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</si>
  <si>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</si>
  <si>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</si>
  <si>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</si>
  <si>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</si>
  <si>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</si>
  <si>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</si>
  <si>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</si>
  <si>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</si>
  <si>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</si>
  <si>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</si>
  <si>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</si>
  <si>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</si>
  <si>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</si>
  <si>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</si>
  <si>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</si>
  <si>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</si>
  <si>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</si>
  <si>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</si>
  <si>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</si>
  <si>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</si>
  <si>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</si>
  <si>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</si>
  <si>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</si>
  <si>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</si>
  <si>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</si>
  <si>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</si>
  <si>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</si>
  <si>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</si>
  <si>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</si>
  <si>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</si>
  <si>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</si>
  <si>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</si>
  <si>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</si>
  <si>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</si>
  <si>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</si>
  <si>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</si>
  <si>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</si>
  <si>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</si>
  <si>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</si>
  <si>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</si>
  <si>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</si>
  <si>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</si>
  <si>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</si>
  <si>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</si>
  <si>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</si>
  <si>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</si>
  <si>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</si>
  <si>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</si>
  <si>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</si>
  <si>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</si>
  <si>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</si>
  <si>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</si>
  <si>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</si>
  <si>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</si>
  <si>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</si>
  <si>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</si>
  <si>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</si>
  <si>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</si>
  <si>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</si>
  <si>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</si>
  <si>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</si>
  <si>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</si>
  <si>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</si>
  <si>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</si>
  <si>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</si>
  <si>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</si>
  <si>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</si>
  <si>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</si>
  <si>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</si>
  <si>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</si>
  <si>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</si>
  <si>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</si>
  <si>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</si>
  <si>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</si>
  <si>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</si>
  <si>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</si>
  <si>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</si>
  <si>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</si>
  <si>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</si>
  <si>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</si>
  <si>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</si>
  <si>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</si>
  <si>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</si>
  <si>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</si>
  <si>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</si>
  <si>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</si>
  <si>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</si>
  <si>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</si>
  <si>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</si>
  <si>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</si>
  <si>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</si>
  <si>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</si>
  <si>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</si>
  <si>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</si>
  <si>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</si>
  <si>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</si>
  <si>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</si>
  <si>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</si>
  <si>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</si>
  <si>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</si>
  <si>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</si>
  <si>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</si>
  <si>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</si>
  <si>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</si>
  <si>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</si>
  <si>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</si>
  <si>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</si>
  <si>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</si>
  <si>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</si>
  <si>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</si>
  <si>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</si>
  <si>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</si>
  <si>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</si>
  <si>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</si>
  <si>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</si>
  <si>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</si>
  <si>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</si>
  <si>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</si>
  <si>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</si>
  <si>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</si>
  <si>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</si>
  <si>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</si>
  <si>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</si>
  <si>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</si>
  <si>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</si>
  <si>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</si>
  <si>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</si>
  <si>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</si>
  <si>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</si>
  <si>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</si>
  <si>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</si>
  <si>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</si>
  <si>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</si>
  <si>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</si>
  <si>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</si>
  <si>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</si>
  <si>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</si>
  <si>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</si>
  <si>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</si>
  <si>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</si>
  <si>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</si>
  <si>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</si>
  <si>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</si>
  <si>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</si>
  <si>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</si>
  <si>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</si>
  <si>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</si>
  <si>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</si>
  <si>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</si>
  <si>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</si>
  <si>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</si>
  <si>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</si>
  <si>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</si>
  <si>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</si>
  <si>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</si>
  <si>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</si>
  <si>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</si>
  <si>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</si>
  <si>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</si>
  <si>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</si>
  <si>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</si>
  <si>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</si>
  <si>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</si>
  <si>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</si>
  <si>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</si>
  <si>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</si>
  <si>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</si>
  <si>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</si>
  <si>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</si>
  <si>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</si>
  <si>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</si>
  <si>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</si>
  <si>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</si>
  <si>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</si>
  <si>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</si>
  <si>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</si>
  <si>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</si>
  <si>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</si>
  <si>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</si>
  <si>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</si>
  <si>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</si>
  <si>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</si>
  <si>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</si>
  <si>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</si>
  <si>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</si>
  <si>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</si>
  <si>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</si>
  <si>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</si>
  <si>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</si>
  <si>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</si>
  <si>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</si>
  <si>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</si>
  <si>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</si>
  <si>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</si>
  <si>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</si>
  <si>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</si>
  <si>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</si>
  <si>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</si>
  <si>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</si>
  <si>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</si>
  <si>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</si>
  <si>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</si>
  <si>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</si>
  <si>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</si>
  <si>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</si>
  <si>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</si>
  <si>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</si>
  <si>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</si>
  <si>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</si>
  <si>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</si>
  <si>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</si>
  <si>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</si>
  <si>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</si>
  <si>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</si>
  <si>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</si>
  <si>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</si>
  <si>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</si>
  <si>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</si>
  <si>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</si>
  <si>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</si>
  <si>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</si>
  <si>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</si>
  <si>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</si>
  <si>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</si>
  <si>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</si>
  <si>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</si>
  <si>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</si>
  <si>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</si>
  <si>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</si>
  <si>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</si>
  <si>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</si>
  <si>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</si>
  <si>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</si>
  <si>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</si>
  <si>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</si>
  <si>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</si>
  <si>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</si>
  <si>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</si>
  <si>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</si>
  <si>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</si>
  <si>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</si>
  <si>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</si>
  <si>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</si>
  <si>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</si>
  <si>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</si>
  <si>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</si>
  <si>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</si>
  <si>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</si>
  <si>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</si>
  <si>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</si>
  <si>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</si>
  <si>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</si>
  <si>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</si>
  <si>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</si>
  <si>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</si>
  <si>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</si>
  <si>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</si>
  <si>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</si>
  <si>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</si>
  <si>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</si>
  <si>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</si>
  <si>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</si>
  <si>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</si>
  <si>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</si>
  <si>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</si>
  <si>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</si>
  <si>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</si>
  <si>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</si>
  <si>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</si>
  <si>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</si>
  <si>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</si>
  <si>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</si>
  <si>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</si>
  <si>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</si>
  <si>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</si>
  <si>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</si>
  <si>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</si>
  <si>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</si>
  <si>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</si>
  <si>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</si>
  <si>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</si>
  <si>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</si>
  <si>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</si>
  <si>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</si>
  <si>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</si>
  <si>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</si>
  <si>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</si>
  <si>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</si>
  <si>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</si>
  <si>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</si>
  <si>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</si>
  <si>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</si>
  <si>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</si>
  <si>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</si>
  <si>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</si>
  <si>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</si>
  <si>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</si>
  <si>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</si>
  <si>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</si>
  <si>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</si>
  <si>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</si>
  <si>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</si>
  <si>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</si>
  <si>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</si>
  <si>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</si>
  <si>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</si>
  <si>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</si>
  <si>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</si>
  <si>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</si>
  <si>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</si>
  <si>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</si>
  <si>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</si>
  <si>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</si>
  <si>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</si>
  <si>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</si>
  <si>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</si>
  <si>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</si>
  <si>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</si>
  <si>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</si>
  <si>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</si>
  <si>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</si>
  <si>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</si>
  <si>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</si>
  <si>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</si>
  <si>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</si>
  <si>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</si>
  <si>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</si>
  <si>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</si>
  <si>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</si>
  <si>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</si>
  <si>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</si>
  <si>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</si>
  <si>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</si>
  <si>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</si>
  <si>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</si>
  <si>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</si>
  <si>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</si>
  <si>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</si>
  <si>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</si>
  <si>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</si>
  <si>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</si>
  <si>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</si>
  <si>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</si>
  <si>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</si>
  <si>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</si>
  <si>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</si>
  <si>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</si>
  <si>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</si>
  <si>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</si>
  <si>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</si>
  <si>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</si>
  <si>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</si>
  <si>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</si>
  <si>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</si>
  <si>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</si>
  <si>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</si>
  <si>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</si>
  <si>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</si>
  <si>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</si>
  <si>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</si>
  <si>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</si>
  <si>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</si>
  <si>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</si>
  <si>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</si>
  <si>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</si>
  <si>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</si>
  <si>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</si>
  <si>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</si>
  <si>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</si>
  <si>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</si>
  <si>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</si>
  <si>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</si>
  <si>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</si>
  <si>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</si>
  <si>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</si>
  <si>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</si>
  <si>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</si>
  <si>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</si>
  <si>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</si>
  <si>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</si>
  <si>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</si>
  <si>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</si>
  <si>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</si>
  <si>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</si>
  <si>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</si>
  <si>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</si>
  <si>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</si>
  <si>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</si>
  <si>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</si>
  <si>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</si>
  <si>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</si>
  <si>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</si>
  <si>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</si>
  <si>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</si>
  <si>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</si>
  <si>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</si>
  <si>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</si>
  <si>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</si>
  <si>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</si>
  <si>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</si>
  <si>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</si>
  <si>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</si>
  <si>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</si>
  <si>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</si>
  <si>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</si>
  <si>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</si>
  <si>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</si>
  <si>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</si>
  <si>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</si>
  <si>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</si>
  <si>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</si>
  <si>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</si>
  <si>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</si>
  <si>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</si>
  <si>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</si>
  <si>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</si>
  <si>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</si>
  <si>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</si>
  <si>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</si>
  <si>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</si>
  <si>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</si>
  <si>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</si>
  <si>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</si>
  <si>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</si>
  <si>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</si>
  <si>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</si>
  <si>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</si>
  <si>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</si>
  <si>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</si>
  <si>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</si>
  <si>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</si>
  <si>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</si>
  <si>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</si>
  <si>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</si>
  <si>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</si>
  <si>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</si>
  <si>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</si>
  <si>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</si>
  <si>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</si>
  <si>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</si>
  <si>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</si>
  <si>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</si>
  <si>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</si>
  <si>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</si>
  <si>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</si>
  <si>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</si>
  <si>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</si>
  <si>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</si>
  <si>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</si>
  <si>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</si>
  <si>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</si>
  <si>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</si>
  <si>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</si>
  <si>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</si>
  <si>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</si>
  <si>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</si>
  <si>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</si>
  <si>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</si>
  <si>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</si>
  <si>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</si>
  <si>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</si>
  <si>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</si>
  <si>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</si>
  <si>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</si>
  <si>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</si>
  <si>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</si>
  <si>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</si>
  <si>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</si>
  <si>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</si>
  <si>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</si>
  <si>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</si>
  <si>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</si>
  <si>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</si>
  <si>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</si>
  <si>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</si>
  <si>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</si>
  <si>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</si>
  <si>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</si>
  <si>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</si>
  <si>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</si>
  <si>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</si>
  <si>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</si>
  <si>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</si>
  <si>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</si>
  <si>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</si>
  <si>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</si>
  <si>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</si>
  <si>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</si>
  <si>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</si>
  <si>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</si>
  <si>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</si>
  <si>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</si>
  <si>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</si>
  <si>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</si>
  <si>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</si>
  <si>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</si>
  <si>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</si>
  <si>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</si>
  <si>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</si>
  <si>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</si>
  <si>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</si>
  <si>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</si>
  <si>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</si>
  <si>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</si>
  <si>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</si>
  <si>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</si>
  <si>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</si>
  <si>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</si>
  <si>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</si>
  <si>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</si>
  <si>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</si>
  <si>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</si>
  <si>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</si>
  <si>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</si>
  <si>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</si>
  <si>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</si>
  <si>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</si>
  <si>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</si>
  <si>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</si>
  <si>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</si>
  <si>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</si>
  <si>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</si>
  <si>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</si>
  <si>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</si>
  <si>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</si>
  <si>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</si>
  <si>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</si>
  <si>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</si>
  <si>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</si>
  <si>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</si>
  <si>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</si>
  <si>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</si>
  <si>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</si>
  <si>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</si>
  <si>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</si>
  <si>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</si>
  <si>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</si>
  <si>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</si>
  <si>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</si>
  <si>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</si>
  <si>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</si>
  <si>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</si>
  <si>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</si>
  <si>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</si>
  <si>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</si>
  <si>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</si>
  <si>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</si>
  <si>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</si>
  <si>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</si>
  <si>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</si>
  <si>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</si>
  <si>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</si>
  <si>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</si>
  <si>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</si>
  <si>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</si>
  <si>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</si>
  <si>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</si>
  <si>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</si>
  <si>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</si>
  <si>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</si>
  <si>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</si>
  <si>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</si>
  <si>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</si>
  <si>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</si>
  <si>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</si>
  <si>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</si>
  <si>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</si>
  <si>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</si>
  <si>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</si>
  <si>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</si>
  <si>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</si>
  <si>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</si>
  <si>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</si>
  <si>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</si>
  <si>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</si>
  <si>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</si>
  <si>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</si>
  <si>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</si>
  <si>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</si>
  <si>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</si>
  <si>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</si>
  <si>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</si>
  <si>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</si>
  <si>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</si>
  <si>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</si>
  <si>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</si>
  <si>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</si>
  <si>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</si>
  <si>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</si>
  <si>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</si>
  <si>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</si>
  <si>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</si>
  <si>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</si>
  <si>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</si>
  <si>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</si>
  <si>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</si>
  <si>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</si>
  <si>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</si>
  <si>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</si>
  <si>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</si>
  <si>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</si>
  <si>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</si>
  <si>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</si>
  <si>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</si>
  <si>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</si>
  <si>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</si>
  <si>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</si>
  <si>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</si>
  <si>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</si>
  <si>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</si>
  <si>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</si>
  <si>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</si>
  <si>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</si>
  <si>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</si>
  <si>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</si>
  <si>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</si>
  <si>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</si>
  <si>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</si>
  <si>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</si>
  <si>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</si>
  <si>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</si>
  <si>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</si>
  <si>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</si>
  <si>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</si>
  <si>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</si>
  <si>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</si>
  <si>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</si>
  <si>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</si>
  <si>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</si>
  <si>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</si>
  <si>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</si>
  <si>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</si>
  <si>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</si>
  <si>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</si>
  <si>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</si>
  <si>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</si>
  <si>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</si>
  <si>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</si>
  <si>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</si>
  <si>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</si>
  <si>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</si>
  <si>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</si>
  <si>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</si>
  <si>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</si>
  <si>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</si>
  <si>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</si>
  <si>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</si>
  <si>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</si>
  <si>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</si>
  <si>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</si>
  <si>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</si>
  <si>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</si>
  <si>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</si>
  <si>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</si>
  <si>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</si>
  <si>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</si>
  <si>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</si>
  <si>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</si>
  <si>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</si>
  <si>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</si>
  <si>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</si>
  <si>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</si>
  <si>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</si>
  <si>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</si>
  <si>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</si>
  <si>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</si>
  <si>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</si>
  <si>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</si>
  <si>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</si>
  <si>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</si>
  <si>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</si>
  <si>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</si>
  <si>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</si>
  <si>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</si>
  <si>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</si>
  <si>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</si>
  <si>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</si>
  <si>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</si>
  <si>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</si>
  <si>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</si>
  <si>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</si>
  <si>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</si>
  <si>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</si>
  <si>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</si>
  <si>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</si>
  <si>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</si>
  <si>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</si>
  <si>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</si>
  <si>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</si>
  <si>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</si>
  <si>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</si>
  <si>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</si>
  <si>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</si>
  <si>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</si>
  <si>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</si>
  <si>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</si>
  <si>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</si>
  <si>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</si>
  <si>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</si>
  <si>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</si>
  <si>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</si>
  <si>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</si>
  <si>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</si>
  <si>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</si>
  <si>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</si>
  <si>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</si>
  <si>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</si>
  <si>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</si>
  <si>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</si>
  <si>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</si>
  <si>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</si>
  <si>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</si>
  <si>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</si>
  <si>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</si>
  <si>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</si>
  <si>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</si>
  <si>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</si>
  <si>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</si>
  <si>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</si>
  <si>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</si>
  <si>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</si>
  <si>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</si>
  <si>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</si>
  <si>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</si>
  <si>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</si>
  <si>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</si>
  <si>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</si>
  <si>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</si>
  <si>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</si>
  <si>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</si>
  <si>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</si>
  <si>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</si>
  <si>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</si>
  <si>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</si>
  <si>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</si>
  <si>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</si>
  <si>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</si>
  <si>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</si>
  <si>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</si>
  <si>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</si>
  <si>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</si>
  <si>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</si>
  <si>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</si>
  <si>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</si>
  <si>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</si>
  <si>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</si>
  <si>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</si>
  <si>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</si>
  <si>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</si>
  <si>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</si>
  <si>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</si>
  <si>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</si>
  <si>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</si>
  <si>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</si>
  <si>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</si>
  <si>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</si>
  <si>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</si>
  <si>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</si>
  <si>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</si>
  <si>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</si>
  <si>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</si>
  <si>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</si>
  <si>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</si>
  <si>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</si>
  <si>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</si>
  <si>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</si>
  <si>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</si>
  <si>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</si>
  <si>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</si>
  <si>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</si>
  <si>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</si>
  <si>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</si>
  <si>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</si>
  <si>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</si>
  <si>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</si>
  <si>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</si>
  <si>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</si>
  <si>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</si>
  <si>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</si>
  <si>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</si>
  <si>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</si>
  <si>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</si>
  <si>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</si>
  <si>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</si>
  <si>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</si>
  <si>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</si>
  <si>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</si>
  <si>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</si>
  <si>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</si>
  <si>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</si>
  <si>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</si>
  <si>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</si>
  <si>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</si>
  <si>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</si>
  <si>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</si>
  <si>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</si>
  <si>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</si>
  <si>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</si>
  <si>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</si>
  <si>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</si>
  <si>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</si>
  <si>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</si>
  <si>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</si>
  <si>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</si>
  <si>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</si>
  <si>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</si>
  <si>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</si>
  <si>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</si>
  <si>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</si>
  <si>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</si>
  <si>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</si>
  <si>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</si>
  <si>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</si>
  <si>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</si>
  <si>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</si>
  <si>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</si>
  <si>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</si>
  <si>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</si>
  <si>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</si>
  <si>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</si>
  <si>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</si>
  <si>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</si>
  <si>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</si>
  <si>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</si>
  <si>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</si>
  <si>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</si>
  <si>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</si>
  <si>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</si>
  <si>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</si>
  <si>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</si>
  <si>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</si>
  <si>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</si>
  <si>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</si>
  <si>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</si>
  <si>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</si>
  <si>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</si>
  <si>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</si>
  <si>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</si>
  <si>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</si>
  <si>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</si>
  <si>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</si>
  <si>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</si>
  <si>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</si>
  <si>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</si>
  <si>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</si>
  <si>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</si>
  <si>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</si>
  <si>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</si>
  <si>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</si>
  <si>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</si>
  <si>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</si>
  <si>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</si>
  <si>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</si>
  <si>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</si>
  <si>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</si>
  <si>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</si>
  <si>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</si>
  <si>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</si>
  <si>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</si>
  <si>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</si>
  <si>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</si>
  <si>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</si>
  <si>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</si>
  <si>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</si>
  <si>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</si>
  <si>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</si>
  <si>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</si>
  <si>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</si>
  <si>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</si>
  <si>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</si>
  <si>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</si>
  <si>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</si>
  <si>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</si>
  <si>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</si>
  <si>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</si>
  <si>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</si>
  <si>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</si>
  <si>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</si>
  <si>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</si>
  <si>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</si>
  <si>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</si>
  <si>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</si>
  <si>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</si>
  <si>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</si>
  <si>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</si>
  <si>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</si>
  <si>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</si>
  <si>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</si>
  <si>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</si>
  <si>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</si>
  <si>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</si>
  <si>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</si>
  <si>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</si>
  <si>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</si>
  <si>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</si>
  <si>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</si>
  <si>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</si>
  <si>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</si>
  <si>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</si>
  <si>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</si>
  <si>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</si>
  <si>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</si>
  <si>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</si>
  <si>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</si>
  <si>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</si>
  <si>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</si>
  <si>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</si>
  <si>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</si>
  <si>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</si>
  <si>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</si>
  <si>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</si>
  <si>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</si>
  <si>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</si>
  <si>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</si>
  <si>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</si>
  <si>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</si>
  <si>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</si>
  <si>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</si>
  <si>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</si>
  <si>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</si>
  <si>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</si>
  <si>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</si>
  <si>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</si>
  <si>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</si>
  <si>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</si>
  <si>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</si>
  <si>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</si>
  <si>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</si>
  <si>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</si>
  <si>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</si>
  <si>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</si>
  <si>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</si>
  <si>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</si>
  <si>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</si>
  <si>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</si>
  <si>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</si>
  <si>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</si>
  <si>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</si>
  <si>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</si>
  <si>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</si>
  <si>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</si>
  <si>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</si>
  <si>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</si>
  <si>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</si>
  <si>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</si>
  <si>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</si>
  <si>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</si>
  <si>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</si>
  <si>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</si>
  <si>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</si>
  <si>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</si>
  <si>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</si>
  <si>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</si>
  <si>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</si>
  <si>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</si>
  <si>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</si>
  <si>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</si>
  <si>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</si>
  <si>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</si>
  <si>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</si>
  <si>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</si>
  <si>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</si>
  <si>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</si>
  <si>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</si>
  <si>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</si>
  <si>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</si>
  <si>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</si>
  <si>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</si>
  <si>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</si>
  <si>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</si>
  <si>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</si>
  <si>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</si>
  <si>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</si>
  <si>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</si>
  <si>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</si>
  <si>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</si>
  <si>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</si>
  <si>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</si>
  <si>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</si>
  <si>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</si>
  <si>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</si>
  <si>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</si>
  <si>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</si>
  <si>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</si>
  <si>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</si>
  <si>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</si>
  <si>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</si>
  <si>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</si>
  <si>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</si>
  <si>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</si>
  <si>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</si>
  <si>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</si>
  <si>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</si>
  <si>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</si>
  <si>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</si>
  <si>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</si>
  <si>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</si>
  <si>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</si>
  <si>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</si>
  <si>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</si>
  <si>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</si>
  <si>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</si>
  <si>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</si>
  <si>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</si>
  <si>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</si>
  <si>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</si>
  <si>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</si>
  <si>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</si>
  <si>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</si>
  <si>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</si>
  <si>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</si>
  <si>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</si>
  <si>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</si>
  <si>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</si>
  <si>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</si>
  <si>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</si>
  <si>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</si>
  <si>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</si>
  <si>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</si>
  <si>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</si>
  <si>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</si>
  <si>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</si>
  <si>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</si>
  <si>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</si>
  <si>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</si>
  <si>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</si>
  <si>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</si>
  <si>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</si>
  <si>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</si>
  <si>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</si>
  <si>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</si>
  <si>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</si>
  <si>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</si>
  <si>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</si>
  <si>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</si>
  <si>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</si>
  <si>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</si>
  <si>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</si>
  <si>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</si>
  <si>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</si>
  <si>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</si>
  <si>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</si>
  <si>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</si>
  <si>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</si>
  <si>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</si>
  <si>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</si>
  <si>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</si>
  <si>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</si>
  <si>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</si>
  <si>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</si>
  <si>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</si>
  <si>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</si>
  <si>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</si>
  <si>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</si>
  <si>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</si>
  <si>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</si>
  <si>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</si>
  <si>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</si>
  <si>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</si>
  <si>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</si>
  <si>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</si>
  <si>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</si>
  <si>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</si>
  <si>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</si>
  <si>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</si>
  <si>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</si>
  <si>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</si>
  <si>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</si>
  <si>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</si>
  <si>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</si>
  <si>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</si>
  <si>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</si>
  <si>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</si>
  <si>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</si>
  <si>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</si>
  <si>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</si>
  <si>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</si>
  <si>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</si>
  <si>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</si>
  <si>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</si>
  <si>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</si>
  <si>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</si>
  <si>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</si>
  <si>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</si>
  <si>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</si>
  <si>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</si>
  <si>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</si>
  <si>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</si>
  <si>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</si>
  <si>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</si>
  <si>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</si>
  <si>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</si>
  <si>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</si>
  <si>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</si>
  <si>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</si>
  <si>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</si>
  <si>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</si>
  <si>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</si>
  <si>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</si>
  <si>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</si>
  <si>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</si>
  <si>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</si>
  <si>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</si>
  <si>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</si>
  <si>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</si>
  <si>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</si>
  <si>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</si>
  <si>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</si>
  <si>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</si>
  <si>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</si>
  <si>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</si>
  <si>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</si>
  <si>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</si>
  <si>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</si>
  <si>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</si>
  <si>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</si>
  <si>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</si>
  <si>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</si>
  <si>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</si>
  <si>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</si>
  <si>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</si>
  <si>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</si>
  <si>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</si>
  <si>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</si>
  <si>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</si>
  <si>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</si>
  <si>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</si>
  <si>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</si>
  <si>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</si>
  <si>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</si>
  <si>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</si>
  <si>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</si>
  <si>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</si>
  <si>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</si>
  <si>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</si>
  <si>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</si>
  <si>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</si>
  <si>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</si>
  <si>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</si>
  <si>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</si>
  <si>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</si>
  <si>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</si>
  <si>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</si>
  <si>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</si>
  <si>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</si>
  <si>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</si>
  <si>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</si>
  <si>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</si>
  <si>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</si>
  <si>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</si>
  <si>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</si>
  <si>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</si>
  <si>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</si>
  <si>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</si>
  <si>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</si>
  <si>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</si>
  <si>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</si>
  <si>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</si>
  <si>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</si>
  <si>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</si>
  <si>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</si>
  <si>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</si>
  <si>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</si>
  <si>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</si>
  <si>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</si>
  <si>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</si>
  <si>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</si>
  <si>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</si>
  <si>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</si>
  <si>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</si>
  <si>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</si>
  <si>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</si>
  <si>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</si>
  <si>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</si>
  <si>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</si>
  <si>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</si>
  <si>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</si>
  <si>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</si>
  <si>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</si>
  <si>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</si>
  <si>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</si>
  <si>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</si>
  <si>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</si>
  <si>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</si>
  <si>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</si>
  <si>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</si>
  <si>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</si>
  <si>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</si>
  <si>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</si>
  <si>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</si>
  <si>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</si>
  <si>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</si>
  <si>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</si>
  <si>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</si>
  <si>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</si>
  <si>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</si>
  <si>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</si>
  <si>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</si>
  <si>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</si>
  <si>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</si>
  <si>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</si>
  <si>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</si>
  <si>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</si>
  <si>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</si>
  <si>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</si>
  <si>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</si>
  <si>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</si>
  <si>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</si>
  <si>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</si>
  <si>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</si>
  <si>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</si>
  <si>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</si>
  <si>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</si>
  <si>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</si>
  <si>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</si>
  <si>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</si>
  <si>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</si>
  <si>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</si>
  <si>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</si>
  <si>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</si>
  <si>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</si>
  <si>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</si>
  <si>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</si>
  <si>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</si>
  <si>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</si>
  <si>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</si>
  <si>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</si>
  <si>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</si>
  <si>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</si>
  <si>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</si>
  <si>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</si>
  <si>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</si>
  <si>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</si>
  <si>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</si>
  <si>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</si>
  <si>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</si>
  <si>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</si>
  <si>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</si>
  <si>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</si>
  <si>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</si>
  <si>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</si>
  <si>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</si>
  <si>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</si>
  <si>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</si>
  <si>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</si>
  <si>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</si>
  <si>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</si>
  <si>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</si>
  <si>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</si>
  <si>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</si>
  <si>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</si>
  <si>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</si>
  <si>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</si>
  <si>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</si>
  <si>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</si>
  <si>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</si>
  <si>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</si>
  <si>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</si>
  <si>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</si>
  <si>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</si>
  <si>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</si>
  <si>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</si>
  <si>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</si>
  <si>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</si>
  <si>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</si>
  <si>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</si>
  <si>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</si>
  <si>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</si>
  <si>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</si>
  <si>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</si>
  <si>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</si>
  <si>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</si>
  <si>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</si>
  <si>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</si>
  <si>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</si>
  <si>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</si>
  <si>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</si>
  <si>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</si>
  <si>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</si>
  <si>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</si>
  <si>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</si>
  <si>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</si>
  <si>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</si>
  <si>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</si>
  <si>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</si>
  <si>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</si>
  <si>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</si>
  <si>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</si>
  <si>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</si>
  <si>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</si>
  <si>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</si>
  <si>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</si>
  <si>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</si>
  <si>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</si>
  <si>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</si>
  <si>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</si>
  <si>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</si>
  <si>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</si>
  <si>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</si>
  <si>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</si>
  <si>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</si>
  <si>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</si>
  <si>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</si>
  <si>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</si>
  <si>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</si>
  <si>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</si>
  <si>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</si>
  <si>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</si>
  <si>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</si>
  <si>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</si>
  <si>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</si>
  <si>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</si>
  <si>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</si>
  <si>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</si>
  <si>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</si>
  <si>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</si>
  <si>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</si>
  <si>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</si>
  <si>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</si>
  <si>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</si>
  <si>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</si>
  <si>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</si>
  <si>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</si>
  <si>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</si>
  <si>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</si>
  <si>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</si>
  <si>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</si>
  <si>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</si>
  <si>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</si>
  <si>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</si>
  <si>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</si>
  <si>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</si>
  <si>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</si>
  <si>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</si>
  <si>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</si>
  <si>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</si>
  <si>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</si>
  <si>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</si>
  <si>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</si>
  <si>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</si>
  <si>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</si>
  <si>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</si>
  <si>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</si>
  <si>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</si>
  <si>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</si>
  <si>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</si>
  <si>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</si>
  <si>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</si>
  <si>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</si>
  <si>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</si>
  <si>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</si>
  <si>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</si>
  <si>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</si>
  <si>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</si>
  <si>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</si>
  <si>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</si>
  <si>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</si>
  <si>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</si>
  <si>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</si>
  <si>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</si>
  <si>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</si>
  <si>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</si>
  <si>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</si>
  <si>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</si>
  <si>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</si>
  <si>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</si>
  <si>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</si>
  <si>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</si>
  <si>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</si>
  <si>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</si>
  <si>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</si>
  <si>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</si>
  <si>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</si>
  <si>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</si>
  <si>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</si>
  <si>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</si>
  <si>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</si>
  <si>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</si>
  <si>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</si>
  <si>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</si>
  <si>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</si>
  <si>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</si>
  <si>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</si>
  <si>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</si>
  <si>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</si>
  <si>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</si>
  <si>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</si>
  <si>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</si>
  <si>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</si>
  <si>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</si>
  <si>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</si>
  <si>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</si>
  <si>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</si>
  <si>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</si>
  <si>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</si>
  <si>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</si>
  <si>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</si>
  <si>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</si>
  <si>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</si>
  <si>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</si>
  <si>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</si>
  <si>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</si>
  <si>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</si>
  <si>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</si>
  <si>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</si>
  <si>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</si>
  <si>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</si>
  <si>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</si>
  <si>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</si>
  <si>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</si>
  <si>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</si>
  <si>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</si>
  <si>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</si>
  <si>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</si>
  <si>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</si>
  <si>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</si>
  <si>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</si>
  <si>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</si>
  <si>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</si>
  <si>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</si>
  <si>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</si>
  <si>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</si>
  <si>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</si>
  <si>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</si>
  <si>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</si>
  <si>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</si>
  <si>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</si>
  <si>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</si>
  <si>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</si>
  <si>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</si>
  <si>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</si>
  <si>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</si>
  <si>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</si>
  <si>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</si>
  <si>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</si>
  <si>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</si>
  <si>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</si>
  <si>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</si>
  <si>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</si>
  <si>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</si>
  <si>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</si>
  <si>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</si>
  <si>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</si>
  <si>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</si>
  <si>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</si>
  <si>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</si>
  <si>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</si>
  <si>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</si>
  <si>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</si>
  <si>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</si>
  <si>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</si>
  <si>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</si>
  <si>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</si>
  <si>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</si>
  <si>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</si>
  <si>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</si>
  <si>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</si>
  <si>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</si>
  <si>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</si>
  <si>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</si>
  <si>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</si>
  <si>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</si>
  <si>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</si>
  <si>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</si>
  <si>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</si>
  <si>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</si>
  <si>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</si>
  <si>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</si>
  <si>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</si>
  <si>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</si>
  <si>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</si>
  <si>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</si>
  <si>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</si>
  <si>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</si>
  <si>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</si>
  <si>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</si>
  <si>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</si>
  <si>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</si>
  <si>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</si>
  <si>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</si>
  <si>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</si>
  <si>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</si>
  <si>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</si>
  <si>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</si>
  <si>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</si>
  <si>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</si>
  <si>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</si>
  <si>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</si>
  <si>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</si>
  <si>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</si>
  <si>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</si>
  <si>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</si>
  <si>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</si>
  <si>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</si>
  <si>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</si>
  <si>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</si>
  <si>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</si>
  <si>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</si>
  <si>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</si>
  <si>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</si>
  <si>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</si>
  <si>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</si>
  <si>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</si>
  <si>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</si>
  <si>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</si>
  <si>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</si>
  <si>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</si>
  <si>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</si>
  <si>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</si>
  <si>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</si>
  <si>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</si>
  <si>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</si>
  <si>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</si>
  <si>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</si>
  <si>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</si>
  <si>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</si>
  <si>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</si>
  <si>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</si>
  <si>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</si>
  <si>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</si>
  <si>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</si>
  <si>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</si>
  <si>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</si>
  <si>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</si>
  <si>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</si>
  <si>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</si>
  <si>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</si>
  <si>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</si>
  <si>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</si>
  <si>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</si>
  <si>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</si>
  <si>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</si>
  <si>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</si>
  <si>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</si>
  <si>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</si>
  <si>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</si>
  <si>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</si>
  <si>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</si>
  <si>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</si>
  <si>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</si>
  <si>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</si>
  <si>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</si>
  <si>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</si>
  <si>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</si>
  <si>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</si>
  <si>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</si>
  <si>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</si>
  <si>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</si>
  <si>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</si>
  <si>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</si>
  <si>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</si>
  <si>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</si>
  <si>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</si>
  <si>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</si>
  <si>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</si>
  <si>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</si>
  <si>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</si>
  <si>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</si>
  <si>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</si>
  <si>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</si>
  <si>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</si>
  <si>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</si>
  <si>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</si>
  <si>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</si>
  <si>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</si>
  <si>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</si>
  <si>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</si>
  <si>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</si>
  <si>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</si>
  <si>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</si>
  <si>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</si>
  <si>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</si>
  <si>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</si>
  <si>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</si>
  <si>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</si>
  <si>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</si>
  <si>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</si>
  <si>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</si>
  <si>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</si>
  <si>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</si>
  <si>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</si>
  <si>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</si>
  <si>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</si>
  <si>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</si>
  <si>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</si>
  <si>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</si>
  <si>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</si>
  <si>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</si>
  <si>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</si>
  <si>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</si>
  <si>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</si>
  <si>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</si>
  <si>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</si>
  <si>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</si>
  <si>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</si>
  <si>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</si>
  <si>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</si>
  <si>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</si>
  <si>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</si>
  <si>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</si>
  <si>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</si>
  <si>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</si>
  <si>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</si>
  <si>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</si>
  <si>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</si>
  <si>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</si>
  <si>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</si>
  <si>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</si>
  <si>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</si>
  <si>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</si>
  <si>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</si>
  <si>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</si>
  <si>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</si>
  <si>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</si>
  <si>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</si>
  <si>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</si>
  <si>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</si>
  <si>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</si>
  <si>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</si>
  <si>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</si>
  <si>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</si>
  <si>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</si>
  <si>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</si>
  <si>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</si>
  <si>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</si>
  <si>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</si>
  <si>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</si>
  <si>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</si>
  <si>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</si>
  <si>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</si>
  <si>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</si>
  <si>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</si>
  <si>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</si>
  <si>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</si>
  <si>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</si>
  <si>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</si>
  <si>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</si>
  <si>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</si>
  <si>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</si>
  <si>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</si>
  <si>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</si>
  <si>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</si>
  <si>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</si>
  <si>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</si>
  <si>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</si>
  <si>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</si>
  <si>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</si>
  <si>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</si>
  <si>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</si>
  <si>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</si>
  <si>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</si>
  <si>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</si>
  <si>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</si>
  <si>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</si>
  <si>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</si>
  <si>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</si>
  <si>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</si>
  <si>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</si>
  <si>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</si>
  <si>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</si>
  <si>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</si>
  <si>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</si>
  <si>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</si>
  <si>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</si>
  <si>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</si>
  <si>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</si>
  <si>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</si>
  <si>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</si>
  <si>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</si>
  <si>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</si>
  <si>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</si>
  <si>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</si>
  <si>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</si>
  <si>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</si>
  <si>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</si>
  <si>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</si>
  <si>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</si>
  <si>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</si>
  <si>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</si>
  <si>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</si>
  <si>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</si>
  <si>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</si>
  <si>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</si>
  <si>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</si>
  <si>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</si>
  <si>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</si>
  <si>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</si>
  <si>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</si>
  <si>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</si>
  <si>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</si>
  <si>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</si>
  <si>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</si>
  <si>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</si>
  <si>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</si>
  <si>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</si>
  <si>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</si>
  <si>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</si>
  <si>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</si>
  <si>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</si>
  <si>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</si>
  <si>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</si>
  <si>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</si>
  <si>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</si>
  <si>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</si>
  <si>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</si>
  <si>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</si>
  <si>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</si>
  <si>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</si>
  <si>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</si>
  <si>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</si>
  <si>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</si>
  <si>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</si>
  <si>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</si>
  <si>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</si>
  <si>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</si>
  <si>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</si>
  <si>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</si>
  <si>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</si>
  <si>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</si>
  <si>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</si>
  <si>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</si>
  <si>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</si>
  <si>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</si>
  <si>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</si>
  <si>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</si>
  <si>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</si>
  <si>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</si>
  <si>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</si>
  <si>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</si>
  <si>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</si>
  <si>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</si>
  <si>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</si>
  <si>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</si>
  <si>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</si>
  <si>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</si>
  <si>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</si>
  <si>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</si>
  <si>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</si>
  <si>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</si>
  <si>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</si>
  <si>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</si>
  <si>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</si>
  <si>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</si>
  <si>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</si>
  <si>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</si>
  <si>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</si>
  <si>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</si>
  <si>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</si>
  <si>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</si>
  <si>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</si>
  <si>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</si>
  <si>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</si>
  <si>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</si>
  <si>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</si>
  <si>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</si>
  <si>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</si>
  <si>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</si>
  <si>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</si>
  <si>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</si>
  <si>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</si>
  <si>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</si>
  <si>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</si>
  <si>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</si>
  <si>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</si>
  <si>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</si>
  <si>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</si>
  <si>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</si>
  <si>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</si>
  <si>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</si>
  <si>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</si>
  <si>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</si>
  <si>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</si>
  <si>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</si>
  <si>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</si>
  <si>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</si>
  <si>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</si>
  <si>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</si>
  <si>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</si>
  <si>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</si>
  <si>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</si>
  <si>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</si>
  <si>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</si>
  <si>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</si>
  <si>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</si>
  <si>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</si>
  <si>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</si>
  <si>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</si>
  <si>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</si>
  <si>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</si>
  <si>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</si>
  <si>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</si>
  <si>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</si>
  <si>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</si>
  <si>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</si>
  <si>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</si>
  <si>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</si>
  <si>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</si>
  <si>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</si>
  <si>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</si>
  <si>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</si>
  <si>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</si>
  <si>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</si>
  <si>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</si>
  <si>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</si>
  <si>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</si>
  <si>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</si>
  <si>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</si>
  <si>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</si>
  <si>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</si>
  <si>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</si>
  <si>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</si>
  <si>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</si>
  <si>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</si>
  <si>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</si>
  <si>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</si>
  <si>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</si>
  <si>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</si>
  <si>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</si>
  <si>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</si>
  <si>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</si>
  <si>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</si>
  <si>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</si>
  <si>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</si>
  <si>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</si>
  <si>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</si>
  <si>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</si>
  <si>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</si>
  <si>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</si>
  <si>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</si>
  <si>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</si>
  <si>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</si>
  <si>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</si>
  <si>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</si>
  <si>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</si>
  <si>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</si>
  <si>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</si>
  <si>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</si>
  <si>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</si>
  <si>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</si>
  <si>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</si>
  <si>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</si>
  <si>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</si>
  <si>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</si>
  <si>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</si>
  <si>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</si>
  <si>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</si>
  <si>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</si>
  <si>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</si>
  <si>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</si>
  <si>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</si>
  <si>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</si>
  <si>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</si>
  <si>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</si>
  <si>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</si>
  <si>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</si>
  <si>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</si>
  <si>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</si>
  <si>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</si>
  <si>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</si>
  <si>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</si>
  <si>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</si>
  <si>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</si>
  <si>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</si>
  <si>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</si>
  <si>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</si>
  <si>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</si>
  <si>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</si>
  <si>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</si>
  <si>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</si>
  <si>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</si>
  <si>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</si>
  <si>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</si>
  <si>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</si>
  <si>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</si>
  <si>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</si>
  <si>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</si>
  <si>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</si>
  <si>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</si>
  <si>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</si>
  <si>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</si>
  <si>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</si>
  <si>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</si>
  <si>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</si>
  <si>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</si>
  <si>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</si>
  <si>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</si>
  <si>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</si>
  <si>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</si>
  <si>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</si>
  <si>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</si>
  <si>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</si>
  <si>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</si>
  <si>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</si>
  <si>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</si>
  <si>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</si>
  <si>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</si>
  <si>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</si>
  <si>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</si>
  <si>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</si>
  <si>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</si>
  <si>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</si>
  <si>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</si>
  <si>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</si>
  <si>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</si>
  <si>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</si>
  <si>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</si>
  <si>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</si>
  <si>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</si>
  <si>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</si>
  <si>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</si>
  <si>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</si>
  <si>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</si>
  <si>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</si>
  <si>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</si>
  <si>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</si>
  <si>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</si>
  <si>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</si>
  <si>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</si>
  <si>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</si>
  <si>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</si>
  <si>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</si>
  <si>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</si>
  <si>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</si>
  <si>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</si>
  <si>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</si>
  <si>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</si>
  <si>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</si>
  <si>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</si>
  <si>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</si>
  <si>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</si>
  <si>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</si>
  <si>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</si>
  <si>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</si>
  <si>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</si>
  <si>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</si>
  <si>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</si>
  <si>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</si>
  <si>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</si>
  <si>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</si>
  <si>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</si>
  <si>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</si>
  <si>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</si>
  <si>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</si>
  <si>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</si>
  <si>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</si>
  <si>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</si>
  <si>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</si>
  <si>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</si>
  <si>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</si>
  <si>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</si>
  <si>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</si>
  <si>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</si>
  <si>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</si>
  <si>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</si>
  <si>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</si>
  <si>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</si>
  <si>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</si>
  <si>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</si>
  <si>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</si>
  <si>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</si>
  <si>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</si>
  <si>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</si>
  <si>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</si>
  <si>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</si>
  <si>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</si>
  <si>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</si>
  <si>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</si>
  <si>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</si>
  <si>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</si>
  <si>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</si>
  <si>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</si>
  <si>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</si>
  <si>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</si>
  <si>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</si>
  <si>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</si>
  <si>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</si>
  <si>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</si>
  <si>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</si>
  <si>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</si>
  <si>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</si>
  <si>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</si>
  <si>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</si>
  <si>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</si>
  <si>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</si>
  <si>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</si>
  <si>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</si>
  <si>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</si>
  <si>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</si>
  <si>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</si>
  <si>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</si>
  <si>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</si>
  <si>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</si>
  <si>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</si>
  <si>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</si>
  <si>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</si>
  <si>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</si>
  <si>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</si>
  <si>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</si>
  <si>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</si>
  <si>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</si>
  <si>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</si>
  <si>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</si>
  <si>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</si>
  <si>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</si>
  <si>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</si>
  <si>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</si>
  <si>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</si>
  <si>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</si>
  <si>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</si>
  <si>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</si>
  <si>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</si>
  <si>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</si>
  <si>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</si>
  <si>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</si>
  <si>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</si>
  <si>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</si>
  <si>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</si>
  <si>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</si>
  <si>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</si>
  <si>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</si>
  <si>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</si>
  <si>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</si>
  <si>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</si>
  <si>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</si>
  <si>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</si>
  <si>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</si>
  <si>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</si>
  <si>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</si>
  <si>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</si>
  <si>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</si>
  <si>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</si>
  <si>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</si>
  <si>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</si>
  <si>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</si>
  <si>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</si>
  <si>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</si>
  <si>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</si>
  <si>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</si>
  <si>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</si>
  <si>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</si>
  <si>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</si>
  <si>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</si>
  <si>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</si>
  <si>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</si>
  <si>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</si>
  <si>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</si>
  <si>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</si>
  <si>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</si>
  <si>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</si>
  <si>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</si>
  <si>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</si>
  <si>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</si>
  <si>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</si>
  <si>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</si>
  <si>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</si>
  <si>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</si>
  <si>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</si>
  <si>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</si>
  <si>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</si>
  <si>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</si>
  <si>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</si>
  <si>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</si>
  <si>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</si>
  <si>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</si>
  <si>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</si>
  <si>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</si>
  <si>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</si>
  <si>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</si>
  <si>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</si>
  <si>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</si>
  <si>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</si>
  <si>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</si>
  <si>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</si>
  <si>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</si>
  <si>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</si>
  <si>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</si>
  <si>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</si>
  <si>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</si>
  <si>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</si>
  <si>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</si>
  <si>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</si>
  <si>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</si>
  <si>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</si>
  <si>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</si>
  <si>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</si>
  <si>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</si>
  <si>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</si>
  <si>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</si>
  <si>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</si>
  <si>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</si>
  <si>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</si>
  <si>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</si>
  <si>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</si>
  <si>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</si>
  <si>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</si>
  <si>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</si>
  <si>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</si>
  <si>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</si>
  <si>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</si>
  <si>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</si>
  <si>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</si>
  <si>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</si>
  <si>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</si>
  <si>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</si>
  <si>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</si>
  <si>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</si>
  <si>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</si>
  <si>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</si>
  <si>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</si>
  <si>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</si>
  <si>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</si>
  <si>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</si>
  <si>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</si>
  <si>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</si>
  <si>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</si>
  <si>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</si>
  <si>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</si>
  <si>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</si>
  <si>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</si>
  <si>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</si>
  <si>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</si>
  <si>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</si>
  <si>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</si>
  <si>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</si>
  <si>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</si>
  <si>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</si>
  <si>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</si>
  <si>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</si>
  <si>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</si>
  <si>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</si>
  <si>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</si>
  <si>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</si>
  <si>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</si>
  <si>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</si>
  <si>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</si>
  <si>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</si>
  <si>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</si>
  <si>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</si>
  <si>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</si>
  <si>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</si>
  <si>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</si>
  <si>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</si>
  <si>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</si>
  <si>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</si>
  <si>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</si>
  <si>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</si>
  <si>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</si>
  <si>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</si>
  <si>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</si>
  <si>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</si>
  <si>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</si>
  <si>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</si>
  <si>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</si>
  <si>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</si>
  <si>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</si>
  <si>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</si>
  <si>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</si>
  <si>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</si>
  <si>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</si>
  <si>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</si>
  <si>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</si>
  <si>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</si>
  <si>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</si>
  <si>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</si>
  <si>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</si>
  <si>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</si>
  <si>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</si>
  <si>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</si>
  <si>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</si>
  <si>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</si>
  <si>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</si>
  <si>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</si>
  <si>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</si>
  <si>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</si>
  <si>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</si>
  <si>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</si>
  <si>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</si>
  <si>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</si>
  <si>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</si>
  <si>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</si>
  <si>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</si>
  <si>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</si>
  <si>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</si>
  <si>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</si>
  <si>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</si>
  <si>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</si>
  <si>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</si>
  <si>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</si>
  <si>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</si>
  <si>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</si>
  <si>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</si>
  <si>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</si>
  <si>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</si>
  <si>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</si>
  <si>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</si>
  <si>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</si>
  <si>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</si>
  <si>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</si>
  <si>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</si>
  <si>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</si>
  <si>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</si>
  <si>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</si>
  <si>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</si>
  <si>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</si>
  <si>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</si>
  <si>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</si>
  <si>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</si>
  <si>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</si>
  <si>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</si>
  <si>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</si>
  <si>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</si>
  <si>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</si>
  <si>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</si>
  <si>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</si>
  <si>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</si>
  <si>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</si>
  <si>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</si>
  <si>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</si>
  <si>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</si>
  <si>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</si>
  <si>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</si>
  <si>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</si>
  <si>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</si>
  <si>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</si>
  <si>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</si>
  <si>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</si>
  <si>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</si>
  <si>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</si>
  <si>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</si>
  <si>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</si>
  <si>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</si>
  <si>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</si>
  <si>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</si>
  <si>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</si>
  <si>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</si>
  <si>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</si>
  <si>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</si>
  <si>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</si>
  <si>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</si>
  <si>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</si>
  <si>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</si>
  <si>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</si>
  <si>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</si>
  <si>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</si>
  <si>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</si>
  <si>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</si>
  <si>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</si>
  <si>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</si>
  <si>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</si>
  <si>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</si>
  <si>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</si>
  <si>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</si>
  <si>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</si>
  <si>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</si>
  <si>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</si>
  <si>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</si>
  <si>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</si>
  <si>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</si>
  <si>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</si>
  <si>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</si>
  <si>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</si>
  <si>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</si>
  <si>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</si>
  <si>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</si>
  <si>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</si>
  <si>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</si>
  <si>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</si>
  <si>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</si>
  <si>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</si>
  <si>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</si>
  <si>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</si>
  <si>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</si>
  <si>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</si>
  <si>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</si>
  <si>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</si>
  <si>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</si>
  <si>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</si>
  <si>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</si>
  <si>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</si>
  <si>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</si>
  <si>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</si>
  <si>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</si>
  <si>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</si>
  <si>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</si>
  <si>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</si>
  <si>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</si>
  <si>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</si>
  <si>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</si>
  <si>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</si>
  <si>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</si>
  <si>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</si>
  <si>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</si>
  <si>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</si>
  <si>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</si>
  <si>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</si>
  <si>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</si>
  <si>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</si>
  <si>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</si>
  <si>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</si>
  <si>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</si>
  <si>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</si>
  <si>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</si>
  <si>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</si>
  <si>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</si>
  <si>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</si>
  <si>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</si>
  <si>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</si>
  <si>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</si>
  <si>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</si>
  <si>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</si>
  <si>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</si>
  <si>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</si>
  <si>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</si>
  <si>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</si>
  <si>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</si>
  <si>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</si>
  <si>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</si>
  <si>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</si>
  <si>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</si>
  <si>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</si>
  <si>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</si>
  <si>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</si>
  <si>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</si>
  <si>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</si>
  <si>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</si>
  <si>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</si>
  <si>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</si>
  <si>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</si>
  <si>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</si>
  <si>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</si>
  <si>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</si>
  <si>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</si>
  <si>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</si>
  <si>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</si>
  <si>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</si>
  <si>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</si>
  <si>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</si>
  <si>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</si>
  <si>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</si>
  <si>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</si>
  <si>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</si>
  <si>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</si>
  <si>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</si>
  <si>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</si>
  <si>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</si>
  <si>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</si>
  <si>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</si>
  <si>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</si>
  <si>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</si>
  <si>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</si>
  <si>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</si>
  <si>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</si>
  <si>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</si>
  <si>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</si>
  <si>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</si>
  <si>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</si>
  <si>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</si>
  <si>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</si>
  <si>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</si>
  <si>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</si>
  <si>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</si>
  <si>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</si>
  <si>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</si>
  <si>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</si>
  <si>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</si>
  <si>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</si>
  <si>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</si>
  <si>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</si>
  <si>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</si>
  <si>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</si>
  <si>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</si>
  <si>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</si>
  <si>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</si>
  <si>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</si>
  <si>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</si>
  <si>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</si>
  <si>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</si>
  <si>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</si>
  <si>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</si>
  <si>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</si>
  <si>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</si>
  <si>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</si>
  <si>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</si>
  <si>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</si>
  <si>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</si>
  <si>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</si>
  <si>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</si>
  <si>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</si>
  <si>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</si>
  <si>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</si>
  <si>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</si>
  <si>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</si>
  <si>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</si>
  <si>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</si>
  <si>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</si>
  <si>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</si>
  <si>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</si>
  <si>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</si>
  <si>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</si>
  <si>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</si>
  <si>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</si>
  <si>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</si>
  <si>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</si>
  <si>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</si>
  <si>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</si>
  <si>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</si>
  <si>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</si>
  <si>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</si>
  <si>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</si>
  <si>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</si>
  <si>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</si>
  <si>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</si>
  <si>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</si>
  <si>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</si>
  <si>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</si>
  <si>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</si>
  <si>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</si>
  <si>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</si>
  <si>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</si>
  <si>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</si>
  <si>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</si>
  <si>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</si>
  <si>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</si>
  <si>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</si>
  <si>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</si>
  <si>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</si>
  <si>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</si>
  <si>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</si>
  <si>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</si>
  <si>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</si>
  <si>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</si>
  <si>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</si>
  <si>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</si>
  <si>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</si>
  <si>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</si>
  <si>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</si>
  <si>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</si>
  <si>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</si>
  <si>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</si>
  <si>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</si>
  <si>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</si>
  <si>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</si>
  <si>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</si>
  <si>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</si>
  <si>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</si>
  <si>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</si>
  <si>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</si>
  <si>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</si>
  <si>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</si>
  <si>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</si>
  <si>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</si>
  <si>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</si>
  <si>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</si>
  <si>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</si>
  <si>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</si>
  <si>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</si>
  <si>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</si>
  <si>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</si>
  <si>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</si>
  <si>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</si>
  <si>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</si>
  <si>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</si>
  <si>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</si>
  <si>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</si>
  <si>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</si>
  <si>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</si>
  <si>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</si>
  <si>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</si>
  <si>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</si>
  <si>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</si>
  <si>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</si>
  <si>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</si>
  <si>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</si>
  <si>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</si>
  <si>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</si>
  <si>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</si>
  <si>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</si>
  <si>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</si>
  <si>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</si>
  <si>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</si>
  <si>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</si>
  <si>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</si>
  <si>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</si>
  <si>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</si>
  <si>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</si>
  <si>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</si>
  <si>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</si>
  <si>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</si>
  <si>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</si>
  <si>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</si>
  <si>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</si>
  <si>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</si>
  <si>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</si>
  <si>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</si>
  <si>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</si>
  <si>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</si>
  <si>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</si>
  <si>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</si>
  <si>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</si>
  <si>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</si>
  <si>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</si>
  <si>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</si>
  <si>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</si>
  <si>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</si>
  <si>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</si>
  <si>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</si>
  <si>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</si>
  <si>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</si>
  <si>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</si>
  <si>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</si>
  <si>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</si>
  <si>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</si>
  <si>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</si>
  <si>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</si>
  <si>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</si>
  <si>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</si>
  <si>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</si>
  <si>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</si>
  <si>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</si>
  <si>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</si>
  <si>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</si>
  <si>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</si>
  <si>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</si>
  <si>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</si>
  <si>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</si>
  <si>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</si>
  <si>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</si>
  <si>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</si>
  <si>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</si>
  <si>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</si>
  <si>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</si>
  <si>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</si>
  <si>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</si>
  <si>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</si>
  <si>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</si>
  <si>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</si>
  <si>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</si>
  <si>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</si>
  <si>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</si>
  <si>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</si>
  <si>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</si>
  <si>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</si>
  <si>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</si>
  <si>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</si>
  <si>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</si>
  <si>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</si>
  <si>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</si>
  <si>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</si>
  <si>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</si>
  <si>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</si>
  <si>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</si>
  <si>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</si>
  <si>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</si>
  <si>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</si>
  <si>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</si>
  <si>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</si>
  <si>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</si>
  <si>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</si>
  <si>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</si>
  <si>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</si>
  <si>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</si>
  <si>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</si>
  <si>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</si>
  <si>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</si>
  <si>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</si>
  <si>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</si>
  <si>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</si>
  <si>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</si>
  <si>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</si>
  <si>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</si>
  <si>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</si>
  <si>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</si>
  <si>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</si>
  <si>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</si>
  <si>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</si>
  <si>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</si>
  <si>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</si>
  <si>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</si>
  <si>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</si>
  <si>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</si>
  <si>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</si>
  <si>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</si>
  <si>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</si>
  <si>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</si>
  <si>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</si>
  <si>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</si>
  <si>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</si>
  <si>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</si>
  <si>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</si>
  <si>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</si>
  <si>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</si>
  <si>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</si>
  <si>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</si>
  <si>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</si>
  <si>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</si>
  <si>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</si>
  <si>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</si>
  <si>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</si>
  <si>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</si>
  <si>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</si>
  <si>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</si>
  <si>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</si>
  <si>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</si>
  <si>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</si>
  <si>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</si>
  <si>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</si>
  <si>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</si>
  <si>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</si>
  <si>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</si>
  <si>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</si>
  <si>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</si>
  <si>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</si>
  <si>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</si>
  <si>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</si>
  <si>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</si>
  <si>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</si>
  <si>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</si>
  <si>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</si>
  <si>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</si>
  <si>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</si>
  <si>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</si>
  <si>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</si>
  <si>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</si>
  <si>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</si>
  <si>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</si>
  <si>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</si>
  <si>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</si>
  <si>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</si>
  <si>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</si>
  <si>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</si>
  <si>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</si>
  <si>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</si>
  <si>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</si>
  <si>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</si>
  <si>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</si>
  <si>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</si>
  <si>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</si>
  <si>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</si>
  <si>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</si>
  <si>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</si>
  <si>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</si>
  <si>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</si>
  <si>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</si>
  <si>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</si>
  <si>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</si>
  <si>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</si>
  <si>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</si>
  <si>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</si>
  <si>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</si>
  <si>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</si>
  <si>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</si>
  <si>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</si>
  <si>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</si>
  <si>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</si>
  <si>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</si>
  <si>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</si>
  <si>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</si>
  <si>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</si>
  <si>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</si>
  <si>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</si>
  <si>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</si>
  <si>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</si>
  <si>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</si>
  <si>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</si>
  <si>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</si>
  <si>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</si>
  <si>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</si>
  <si>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</si>
  <si>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</si>
  <si>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</si>
  <si>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</si>
  <si>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</si>
  <si>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</si>
  <si>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</si>
  <si>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</si>
  <si>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</si>
  <si>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</si>
  <si>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</si>
  <si>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</si>
  <si>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</si>
  <si>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</si>
  <si>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</si>
  <si>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</si>
  <si>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</si>
  <si>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</si>
  <si>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</si>
  <si>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</si>
  <si>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</si>
  <si>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</si>
  <si>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</si>
  <si>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</si>
  <si>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</si>
  <si>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</si>
  <si>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</si>
  <si>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</si>
  <si>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</si>
  <si>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</si>
  <si>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</si>
  <si>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</si>
  <si>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</si>
  <si>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</si>
  <si>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</si>
  <si>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</si>
  <si>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</si>
  <si>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</si>
  <si>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</si>
  <si>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</si>
  <si>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</si>
  <si>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</si>
  <si>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</si>
  <si>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</si>
  <si>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</si>
  <si>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</si>
  <si>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</si>
  <si>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</si>
  <si>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</si>
  <si>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</si>
  <si>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</si>
  <si>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</si>
  <si>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</si>
  <si>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</si>
  <si>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</si>
  <si>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</si>
  <si>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</si>
  <si>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</si>
  <si>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</si>
  <si>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</si>
  <si>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</si>
  <si>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</si>
  <si>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</si>
  <si>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</si>
  <si>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</si>
  <si>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</si>
  <si>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</si>
  <si>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</si>
  <si>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</si>
  <si>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</si>
  <si>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</si>
  <si>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</si>
  <si>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</si>
  <si>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</si>
  <si>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</si>
  <si>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</si>
  <si>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</si>
  <si>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</si>
  <si>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</si>
  <si>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</si>
  <si>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</si>
  <si>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</si>
  <si>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</si>
  <si>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</si>
  <si>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</si>
  <si>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</si>
  <si>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</si>
  <si>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</si>
  <si>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</si>
  <si>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</si>
  <si>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</si>
  <si>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</si>
  <si>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</si>
  <si>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</si>
  <si>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</si>
  <si>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</si>
  <si>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</si>
  <si>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</si>
  <si>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</si>
  <si>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</si>
  <si>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</si>
  <si>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</si>
  <si>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</si>
  <si>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</si>
  <si>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</si>
  <si>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</si>
  <si>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</si>
  <si>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</si>
  <si>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</si>
  <si>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</si>
  <si>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</si>
  <si>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</si>
  <si>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</si>
  <si>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</si>
  <si>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</si>
  <si>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</si>
  <si>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</si>
  <si>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</si>
  <si>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</si>
  <si>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</si>
  <si>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</si>
  <si>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</si>
  <si>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</si>
  <si>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</si>
  <si>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</si>
  <si>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</si>
  <si>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</si>
  <si>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</si>
  <si>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</si>
  <si>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</si>
  <si>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</si>
  <si>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</si>
  <si>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</si>
  <si>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</si>
  <si>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</si>
  <si>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</si>
  <si>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</si>
  <si>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</si>
  <si>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</si>
  <si>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</si>
  <si>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</si>
  <si>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</si>
  <si>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</si>
  <si>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</si>
  <si>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</si>
  <si>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</si>
  <si>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</si>
  <si>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</si>
  <si>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</si>
  <si>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</si>
  <si>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</si>
  <si>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</si>
  <si>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</si>
  <si>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</si>
  <si>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</si>
  <si>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</si>
  <si>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</si>
  <si>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</si>
  <si>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</si>
  <si>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</si>
  <si>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</si>
  <si>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</si>
  <si>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</si>
  <si>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</si>
  <si>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</si>
  <si>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</si>
  <si>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</si>
  <si>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</si>
  <si>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</si>
  <si>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</si>
  <si>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</si>
  <si>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</si>
  <si>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</si>
  <si>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</si>
  <si>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</si>
  <si>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</si>
  <si>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</si>
  <si>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</si>
  <si>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</si>
  <si>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</si>
  <si>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</si>
  <si>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</si>
  <si>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</si>
  <si>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</si>
  <si>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</si>
  <si>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</si>
  <si>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</si>
  <si>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</si>
  <si>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</si>
  <si>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</si>
  <si>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</si>
  <si>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</si>
  <si>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</si>
  <si>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</si>
  <si>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</si>
  <si>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</si>
  <si>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</si>
  <si>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</si>
  <si>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</si>
  <si>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</si>
  <si>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</si>
  <si>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</si>
  <si>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</si>
  <si>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</si>
  <si>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</si>
  <si>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</si>
  <si>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</si>
  <si>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</si>
  <si>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</si>
  <si>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</si>
  <si>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</si>
  <si>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</si>
  <si>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</si>
  <si>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</si>
  <si>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</si>
  <si>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</si>
  <si>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</si>
  <si>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</si>
  <si>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</si>
  <si>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</si>
  <si>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</si>
  <si>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</si>
  <si>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</si>
  <si>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</si>
  <si>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</si>
  <si>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</si>
  <si>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</si>
  <si>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</si>
  <si>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</si>
  <si>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</si>
  <si>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</si>
  <si>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</si>
  <si>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</si>
  <si>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</si>
  <si>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</si>
  <si>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</si>
  <si>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</si>
  <si>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</si>
  <si>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</si>
  <si>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</si>
  <si>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</si>
  <si>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</si>
  <si>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</si>
  <si>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</si>
  <si>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</si>
  <si>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</si>
  <si>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</si>
  <si>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</si>
  <si>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</si>
  <si>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</si>
  <si>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</si>
  <si>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</si>
  <si>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</si>
  <si>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</si>
  <si>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</si>
  <si>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</si>
  <si>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</si>
  <si>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</si>
  <si>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</si>
  <si>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</si>
  <si>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</si>
  <si>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</si>
  <si>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</si>
  <si>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</si>
  <si>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</si>
  <si>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</si>
  <si>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</si>
  <si>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</si>
  <si>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</si>
  <si>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</si>
  <si>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</si>
  <si>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</si>
  <si>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</si>
  <si>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</si>
  <si>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</si>
  <si>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</si>
  <si>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</si>
  <si>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</si>
  <si>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</si>
  <si>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</si>
  <si>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</si>
  <si>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</si>
  <si>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</si>
  <si>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</si>
  <si>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</si>
  <si>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</si>
  <si>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</si>
  <si>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</si>
  <si>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</si>
  <si>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</si>
  <si>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</si>
  <si>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</si>
  <si>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</si>
  <si>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</si>
  <si>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</si>
  <si>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</si>
  <si>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</si>
  <si>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</si>
  <si>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</si>
  <si>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</si>
  <si>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</si>
  <si>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</si>
  <si>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</si>
  <si>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</si>
  <si>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</si>
  <si>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</si>
  <si>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</si>
  <si>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</si>
  <si>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</si>
  <si>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</si>
  <si>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</si>
  <si>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</si>
  <si>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</si>
  <si>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</si>
  <si>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</si>
  <si>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</si>
  <si>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</si>
  <si>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</si>
  <si>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</si>
  <si>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</si>
  <si>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</si>
  <si>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</si>
  <si>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</si>
  <si>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</si>
  <si>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</si>
  <si>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</si>
  <si>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</si>
  <si>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</si>
  <si>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</si>
  <si>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</si>
  <si>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</si>
  <si>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</si>
  <si>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</si>
  <si>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</si>
  <si>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</si>
  <si>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</si>
  <si>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</si>
  <si>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</si>
  <si>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</si>
  <si>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</si>
  <si>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</si>
  <si>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</si>
  <si>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</si>
  <si>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</si>
  <si>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</si>
  <si>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</si>
  <si>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</si>
  <si>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</si>
  <si>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</si>
  <si>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</si>
  <si>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</si>
  <si>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</si>
  <si>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</si>
  <si>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</si>
  <si>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</si>
  <si>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</si>
  <si>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</si>
  <si>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</si>
  <si>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</si>
  <si>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</si>
  <si>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</si>
  <si>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</si>
  <si>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</si>
  <si>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</si>
  <si>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</si>
  <si>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</si>
  <si>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</si>
  <si>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</si>
  <si>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</si>
  <si>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</si>
  <si>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</si>
  <si>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</si>
  <si>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</si>
  <si>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</si>
  <si>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</si>
  <si>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</si>
  <si>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</si>
  <si>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</si>
  <si>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</si>
  <si>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</si>
  <si>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</si>
  <si>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</si>
  <si>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</si>
  <si>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</si>
  <si>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</si>
  <si>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</si>
  <si>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</si>
  <si>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</si>
  <si>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</si>
  <si>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</si>
  <si>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</si>
  <si>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</si>
  <si>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</si>
  <si>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</si>
  <si>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</si>
  <si>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</si>
  <si>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</si>
  <si>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</si>
  <si>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</si>
  <si>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</si>
  <si>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</si>
  <si>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</si>
  <si>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</si>
  <si>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</si>
  <si>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</si>
  <si>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</si>
  <si>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</si>
  <si>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</si>
  <si>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</si>
  <si>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</si>
  <si>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</si>
  <si>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</si>
  <si>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</si>
  <si>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</si>
  <si>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</si>
  <si>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</si>
  <si>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</si>
  <si>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</si>
  <si>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</si>
  <si>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</si>
  <si>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</si>
  <si>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</si>
  <si>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</si>
  <si>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</si>
  <si>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</si>
  <si>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</si>
  <si>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</si>
  <si>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</si>
  <si>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</si>
  <si>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</si>
  <si>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</si>
  <si>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</si>
  <si>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</si>
  <si>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</si>
  <si>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</si>
  <si>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</si>
  <si>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</si>
  <si>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</si>
  <si>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</si>
  <si>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</si>
  <si>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</si>
  <si>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</si>
  <si>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</si>
  <si>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</si>
  <si>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</si>
  <si>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</si>
  <si>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</si>
  <si>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</si>
  <si>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</si>
  <si>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</si>
  <si>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</si>
  <si>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</si>
  <si>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</si>
  <si>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</si>
  <si>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</si>
  <si>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</si>
  <si>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</si>
  <si>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</si>
  <si>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</si>
  <si>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</si>
  <si>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</si>
  <si>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</si>
  <si>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</si>
  <si>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</si>
  <si>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</si>
  <si>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</si>
  <si>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</si>
  <si>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</si>
  <si>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</si>
  <si>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</si>
  <si>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</si>
  <si>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</si>
  <si>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</si>
  <si>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</si>
  <si>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</si>
  <si>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</si>
  <si>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</si>
  <si>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</si>
  <si>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</si>
  <si>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</si>
  <si>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</si>
  <si>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</si>
  <si>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</si>
  <si>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</si>
  <si>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</si>
  <si>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</si>
  <si>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</si>
  <si>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</si>
  <si>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</si>
  <si>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</si>
  <si>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</si>
  <si>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</si>
  <si>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</si>
  <si>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</si>
  <si>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</si>
  <si>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</si>
  <si>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</si>
  <si>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</si>
  <si>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</si>
  <si>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</si>
  <si>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</si>
  <si>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</si>
  <si>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</si>
  <si>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</si>
  <si>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</si>
  <si>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</si>
  <si>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</si>
  <si>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</si>
  <si>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</si>
  <si>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</si>
  <si>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</si>
  <si>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</si>
  <si>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</si>
  <si>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</si>
  <si>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</si>
  <si>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</si>
  <si>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</si>
  <si>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</si>
  <si>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</si>
  <si>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</si>
  <si>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</si>
  <si>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</si>
  <si>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</si>
  <si>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</si>
  <si>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</si>
  <si>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</si>
  <si>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</si>
  <si>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</si>
  <si>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</si>
  <si>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</si>
  <si>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</si>
  <si>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</si>
  <si>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</si>
  <si>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</si>
  <si>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</si>
  <si>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</si>
  <si>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</si>
  <si>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</si>
  <si>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</si>
  <si>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</si>
  <si>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</si>
  <si>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</si>
  <si>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</si>
  <si>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</si>
  <si>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</si>
  <si>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</si>
  <si>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</si>
  <si>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</si>
  <si>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</si>
  <si>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</si>
  <si>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</si>
  <si>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</si>
  <si>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</si>
  <si>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</si>
  <si>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</si>
  <si>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</si>
  <si>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</si>
  <si>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</si>
  <si>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</si>
  <si>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</si>
  <si>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</si>
  <si>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</si>
  <si>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</si>
  <si>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</si>
  <si>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</si>
  <si>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</si>
  <si>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</si>
  <si>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</si>
  <si>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</si>
  <si>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</si>
  <si>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</si>
  <si>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</si>
  <si>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</si>
  <si>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</si>
  <si>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</si>
  <si>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</si>
  <si>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</si>
  <si>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</si>
  <si>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</si>
  <si>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</si>
  <si>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</si>
  <si>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</si>
  <si>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</si>
  <si>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</si>
  <si>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</si>
  <si>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</si>
  <si>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</si>
  <si>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</si>
  <si>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</si>
  <si>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</si>
  <si>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</si>
  <si>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</si>
  <si>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</si>
  <si>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</si>
  <si>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</si>
  <si>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</si>
  <si>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</si>
  <si>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</si>
  <si>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</si>
  <si>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</si>
  <si>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</si>
  <si>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</si>
  <si>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</si>
  <si>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</si>
  <si>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</si>
  <si>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</si>
  <si>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</si>
  <si>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</si>
  <si>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</si>
  <si>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</si>
  <si>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</si>
  <si>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</si>
  <si>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</si>
  <si>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</si>
  <si>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</si>
  <si>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</si>
  <si>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</si>
  <si>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</si>
  <si>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</si>
  <si>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</si>
  <si>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</si>
  <si>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</si>
  <si>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</si>
  <si>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</si>
  <si>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</si>
  <si>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</si>
  <si>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</si>
  <si>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</si>
  <si>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</si>
  <si>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</si>
  <si>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</si>
  <si>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</si>
  <si>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</si>
  <si>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</si>
  <si>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</si>
  <si>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</si>
  <si>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</si>
  <si>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</si>
  <si>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</si>
  <si>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</si>
  <si>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</si>
  <si>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</si>
  <si>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</si>
  <si>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</si>
  <si>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</si>
  <si>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</si>
  <si>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</si>
  <si>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</si>
  <si>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</si>
  <si>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</si>
  <si>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</si>
  <si>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</si>
  <si>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</si>
  <si>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</si>
  <si>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</si>
  <si>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</si>
  <si>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</si>
  <si>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</si>
  <si>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</si>
  <si>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</si>
  <si>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</si>
  <si>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</si>
  <si>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</si>
  <si>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</si>
  <si>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</si>
  <si>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</si>
  <si>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</si>
  <si>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</si>
  <si>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</si>
  <si>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</si>
  <si>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</si>
  <si>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</si>
  <si>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</si>
  <si>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</si>
  <si>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</si>
  <si>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</si>
  <si>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</si>
  <si>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</si>
  <si>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</si>
  <si>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</si>
  <si>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</si>
  <si>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</si>
  <si>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</si>
  <si>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</si>
  <si>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</si>
  <si>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</si>
  <si>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</si>
  <si>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</si>
  <si>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</si>
  <si>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</si>
  <si>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</si>
  <si>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</si>
  <si>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</si>
  <si>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</si>
  <si>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</si>
  <si>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</si>
  <si>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</si>
  <si>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</si>
  <si>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</si>
  <si>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</si>
  <si>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</si>
  <si>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</si>
  <si>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</si>
  <si>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</si>
  <si>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</si>
  <si>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</si>
  <si>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</si>
  <si>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</si>
  <si>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</si>
  <si>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</si>
  <si>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</si>
  <si>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</si>
  <si>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</si>
  <si>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</si>
  <si>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</si>
  <si>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</si>
  <si>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</si>
  <si>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</si>
  <si>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</si>
  <si>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</si>
  <si>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</si>
  <si>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</si>
  <si>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</si>
  <si>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</si>
  <si>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</si>
  <si>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</si>
  <si>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</si>
  <si>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</si>
  <si>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</si>
  <si>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</si>
  <si>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</si>
  <si>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</si>
  <si>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</si>
  <si>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</si>
  <si>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</si>
  <si>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</si>
  <si>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</si>
  <si>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</si>
  <si>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</si>
  <si>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</si>
  <si>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</si>
  <si>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</si>
  <si>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</si>
  <si>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</si>
  <si>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</si>
  <si>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</si>
  <si>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</si>
  <si>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</si>
  <si>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</si>
  <si>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</si>
  <si>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</si>
  <si>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</si>
  <si>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</si>
  <si>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</si>
  <si>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</si>
  <si>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</si>
  <si>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</si>
  <si>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</si>
  <si>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</si>
  <si>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</si>
  <si>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</si>
  <si>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</si>
  <si>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</si>
  <si>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</si>
  <si>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</si>
  <si>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</si>
  <si>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</si>
  <si>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</si>
  <si>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</si>
  <si>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</si>
  <si>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</si>
  <si>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</si>
  <si>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</si>
  <si>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</si>
  <si>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</si>
  <si>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</si>
  <si>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</si>
  <si>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</si>
  <si>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</si>
  <si>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</si>
  <si>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</si>
  <si>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</si>
  <si>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</si>
  <si>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</si>
  <si>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</si>
  <si>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</si>
  <si>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</si>
  <si>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</si>
  <si>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</si>
  <si>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</si>
  <si>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</si>
  <si>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</si>
  <si>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</si>
  <si>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</si>
  <si>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</si>
  <si>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</si>
  <si>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</si>
  <si>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</si>
  <si>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</si>
  <si>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</si>
  <si>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</si>
  <si>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</si>
  <si>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</si>
  <si>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</si>
  <si>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</si>
  <si>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</si>
  <si>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</si>
  <si>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</si>
  <si>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</si>
  <si>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</si>
  <si>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</si>
  <si>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</si>
  <si>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</si>
  <si>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</si>
  <si>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</si>
  <si>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</si>
  <si>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</si>
  <si>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</si>
  <si>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</si>
  <si>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</si>
  <si>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</si>
  <si>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</si>
  <si>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</si>
  <si>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</si>
  <si>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</si>
  <si>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</si>
  <si>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</si>
  <si>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</si>
  <si>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</si>
  <si>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</si>
  <si>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</si>
  <si>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</si>
  <si>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</si>
  <si>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</si>
  <si>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</si>
  <si>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</si>
  <si>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</si>
  <si>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</si>
  <si>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</si>
  <si>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</si>
  <si>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</si>
  <si>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</si>
  <si>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</si>
  <si>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</si>
  <si>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</si>
  <si>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</si>
  <si>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</si>
  <si>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</si>
  <si>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</si>
  <si>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</si>
  <si>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</si>
  <si>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</si>
  <si>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</si>
  <si>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</si>
  <si>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</si>
  <si>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</si>
  <si>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</si>
  <si>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</si>
  <si>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</si>
  <si>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</si>
  <si>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</si>
  <si>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</si>
  <si>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</si>
  <si>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</si>
  <si>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</si>
  <si>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</si>
  <si>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</si>
  <si>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</si>
  <si>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</si>
  <si>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</si>
  <si>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</si>
  <si>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</si>
  <si>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</si>
  <si>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</si>
  <si>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</si>
  <si>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</si>
  <si>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</si>
  <si>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</si>
  <si>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</si>
  <si>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</si>
  <si>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</si>
  <si>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</si>
  <si>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</si>
  <si>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</si>
  <si>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</si>
  <si>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</si>
  <si>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</si>
  <si>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</si>
  <si>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</si>
  <si>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</si>
  <si>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</si>
  <si>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</si>
  <si>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</si>
  <si>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</si>
  <si>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</si>
  <si>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</si>
  <si>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</si>
  <si>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</si>
  <si>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</si>
  <si>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</si>
  <si>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</si>
  <si>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</si>
  <si>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</si>
  <si>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</si>
  <si>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</si>
  <si>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</si>
  <si>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</si>
  <si>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</si>
  <si>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</si>
  <si>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</si>
  <si>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</si>
  <si>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</si>
  <si>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</si>
  <si>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</si>
  <si>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</si>
  <si>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</si>
  <si>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</si>
  <si>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</si>
  <si>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</si>
  <si>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</si>
  <si>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</si>
  <si>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</si>
  <si>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</si>
  <si>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</si>
  <si>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</si>
  <si>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</si>
  <si>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</si>
  <si>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</si>
  <si>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</si>
  <si>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</si>
  <si>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</si>
  <si>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</si>
  <si>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</si>
  <si>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</si>
  <si>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</si>
  <si>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</si>
  <si>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</si>
  <si>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</si>
  <si>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</si>
  <si>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</si>
  <si>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</si>
  <si>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</si>
  <si>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</si>
  <si>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</si>
  <si>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</si>
  <si>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</si>
  <si>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</si>
  <si>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</si>
  <si>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</si>
  <si>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</si>
  <si>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</si>
  <si>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</si>
  <si>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</si>
  <si>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</si>
  <si>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</si>
  <si>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</si>
  <si>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</si>
  <si>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</si>
  <si>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</si>
  <si>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</si>
  <si>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</si>
  <si>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</si>
  <si>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</si>
  <si>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</si>
  <si>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</si>
  <si>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</si>
  <si>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</si>
  <si>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</si>
  <si>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</si>
  <si>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</si>
  <si>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</si>
  <si>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</si>
  <si>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</si>
  <si>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</si>
  <si>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</si>
  <si>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</si>
  <si>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</si>
  <si>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</si>
  <si>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</si>
  <si>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</si>
  <si>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</si>
  <si>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</si>
  <si>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</si>
  <si>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</si>
  <si>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</si>
  <si>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</si>
  <si>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</si>
  <si>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</si>
  <si>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</si>
  <si>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</si>
  <si>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</si>
  <si>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</si>
  <si>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</si>
  <si>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</si>
  <si>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</si>
  <si>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</si>
  <si>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</si>
  <si>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</si>
  <si>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</si>
  <si>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</si>
  <si>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</si>
  <si>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</si>
  <si>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</si>
  <si>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</si>
  <si>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</si>
  <si>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</si>
  <si>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</si>
  <si>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</si>
  <si>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</si>
  <si>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</si>
  <si>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</si>
  <si>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</si>
  <si>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</si>
  <si>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</si>
  <si>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</si>
  <si>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</si>
  <si>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</si>
  <si>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</si>
  <si>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</si>
  <si>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</si>
  <si>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</si>
  <si>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</si>
  <si>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</si>
  <si>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</si>
  <si>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</si>
  <si>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</si>
  <si>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</si>
  <si>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</si>
  <si>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</si>
  <si>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</si>
  <si>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</si>
  <si>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</si>
  <si>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</si>
  <si>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</si>
  <si>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</si>
  <si>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</si>
  <si>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</si>
  <si>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</si>
  <si>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</si>
  <si>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</si>
  <si>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</si>
  <si>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</si>
  <si>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</si>
  <si>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</si>
  <si>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</si>
  <si>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</si>
  <si>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</si>
  <si>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</si>
  <si>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</si>
  <si>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</si>
  <si>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</si>
  <si>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</si>
  <si>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</si>
  <si>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</si>
  <si>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</si>
  <si>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</si>
  <si>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</si>
  <si>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</si>
  <si>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</si>
  <si>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</si>
  <si>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</si>
  <si>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</si>
  <si>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</si>
  <si>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</si>
  <si>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</si>
  <si>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</si>
  <si>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</si>
  <si>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</si>
  <si>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</si>
  <si>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</si>
  <si>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</si>
  <si>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</si>
  <si>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</si>
  <si>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</si>
  <si>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</si>
  <si>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</si>
  <si>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</si>
  <si>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</si>
  <si>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</si>
  <si>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</si>
  <si>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</si>
  <si>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</si>
  <si>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</si>
  <si>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</si>
  <si>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</si>
  <si>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</si>
  <si>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</si>
  <si>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</si>
  <si>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</si>
  <si>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</si>
  <si>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</si>
  <si>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</si>
  <si>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</si>
  <si>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</si>
  <si>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</si>
  <si>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</si>
  <si>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</si>
  <si>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</si>
  <si>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</si>
  <si>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</si>
  <si>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</si>
  <si>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</si>
  <si>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</si>
  <si>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</si>
  <si>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</si>
  <si>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</si>
  <si>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</si>
  <si>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</si>
  <si>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</si>
  <si>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</si>
  <si>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</si>
  <si>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</si>
  <si>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</si>
  <si>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</si>
  <si>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</si>
  <si>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</si>
  <si>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</si>
  <si>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</si>
  <si>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</si>
  <si>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</si>
  <si>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</si>
  <si>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</si>
  <si>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</si>
  <si>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</si>
  <si>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</si>
  <si>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</si>
  <si>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</si>
  <si>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</si>
  <si>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</si>
  <si>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</si>
  <si>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</si>
  <si>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</si>
  <si>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</si>
  <si>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</si>
  <si>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</si>
  <si>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</si>
  <si>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</si>
  <si>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</si>
  <si>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</si>
  <si>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</si>
  <si>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</si>
  <si>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</si>
  <si>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</si>
  <si>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</si>
  <si>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</si>
  <si>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</si>
  <si>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</si>
  <si>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</si>
  <si>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</si>
  <si>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</si>
  <si>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</si>
  <si>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</si>
  <si>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</si>
  <si>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</si>
  <si>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</si>
  <si>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</si>
  <si>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</si>
  <si>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</si>
  <si>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</si>
  <si>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</si>
  <si>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</si>
  <si>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</si>
  <si>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</si>
  <si>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</si>
  <si>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</si>
  <si>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</si>
  <si>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</si>
  <si>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</si>
  <si>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</si>
  <si>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</si>
  <si>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</si>
  <si>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</si>
  <si>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</si>
  <si>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</si>
  <si>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</si>
  <si>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</si>
  <si>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</si>
  <si>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</si>
  <si>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</si>
  <si>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</si>
  <si>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</si>
  <si>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</si>
  <si>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</si>
  <si>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</si>
  <si>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</si>
  <si>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</si>
  <si>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</si>
  <si>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</si>
  <si>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</si>
  <si>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</si>
  <si>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</si>
  <si>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</si>
  <si>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</si>
  <si>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</si>
  <si>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</si>
  <si>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</si>
  <si>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</si>
  <si>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</si>
  <si>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</si>
  <si>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</si>
  <si>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</si>
  <si>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</si>
  <si>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</si>
  <si>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</si>
  <si>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</si>
  <si>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</si>
  <si>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</si>
  <si>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</si>
  <si>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</si>
  <si>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</si>
  <si>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</si>
  <si>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</si>
  <si>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</si>
  <si>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</si>
  <si>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</si>
  <si>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</si>
  <si>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</si>
  <si>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</si>
  <si>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</si>
  <si>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</si>
  <si>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</si>
  <si>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</si>
  <si>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</si>
  <si>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</si>
  <si>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</si>
  <si>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</si>
  <si>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</si>
  <si>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</si>
  <si>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</si>
  <si>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</si>
  <si>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</si>
  <si>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</si>
  <si>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</si>
  <si>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</si>
  <si>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</si>
  <si>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</si>
  <si>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</si>
  <si>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</si>
  <si>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</si>
  <si>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</si>
  <si>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</si>
  <si>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</si>
  <si>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</si>
  <si>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</si>
  <si>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</si>
  <si>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</si>
  <si>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</si>
  <si>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</si>
  <si>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</si>
  <si>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</si>
  <si>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</si>
  <si>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</si>
  <si>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</si>
  <si>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</si>
  <si>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</si>
  <si>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</si>
  <si>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</si>
  <si>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</si>
  <si>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</si>
  <si>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</si>
  <si>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</si>
  <si>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</si>
  <si>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</si>
  <si>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</si>
  <si>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</si>
  <si>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</si>
  <si>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</si>
  <si>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</si>
  <si>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</si>
  <si>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</si>
  <si>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</si>
  <si>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</si>
  <si>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</si>
  <si>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</si>
  <si>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</si>
  <si>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</si>
  <si>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</si>
  <si>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</si>
  <si>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</si>
  <si>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</si>
  <si>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</si>
  <si>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</si>
  <si>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</si>
  <si>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</si>
  <si>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</si>
  <si>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</si>
  <si>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</si>
  <si>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</si>
  <si>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</si>
  <si>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</si>
  <si>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</si>
  <si>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</si>
  <si>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</si>
  <si>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</si>
  <si>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</si>
  <si>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</si>
  <si>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</si>
  <si>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</si>
  <si>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</si>
  <si>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</si>
  <si>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</si>
  <si>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</si>
  <si>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</si>
  <si>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</si>
  <si>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</si>
  <si>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</si>
  <si>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</si>
  <si>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</si>
  <si>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</si>
  <si>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</si>
  <si>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</si>
  <si>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</si>
  <si>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</si>
  <si>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</si>
  <si>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</si>
  <si>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</si>
  <si>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</si>
  <si>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</si>
  <si>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</si>
  <si>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</si>
  <si>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</si>
  <si>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</si>
  <si>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</si>
  <si>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</si>
  <si>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</si>
  <si>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</si>
  <si>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</si>
  <si>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</si>
  <si>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</si>
  <si>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</si>
  <si>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</si>
  <si>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</si>
  <si>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</si>
  <si>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</si>
  <si>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</si>
  <si>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</si>
  <si>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</si>
  <si>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</si>
  <si>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</si>
  <si>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</si>
  <si>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</si>
  <si>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</si>
  <si>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</si>
  <si>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</si>
  <si>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</si>
  <si>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</si>
  <si>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</si>
  <si>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</si>
  <si>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</si>
  <si>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</si>
  <si>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</si>
  <si>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</si>
  <si>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</si>
  <si>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</si>
  <si>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</si>
  <si>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</si>
  <si>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</si>
  <si>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</si>
  <si>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</si>
  <si>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</si>
  <si>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</si>
  <si>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</si>
  <si>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</si>
  <si>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</si>
  <si>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</si>
  <si>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</si>
  <si>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</si>
  <si>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</si>
  <si>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</si>
  <si>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</si>
  <si>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</si>
  <si>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</si>
  <si>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</si>
  <si>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</si>
  <si>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</si>
  <si>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</si>
  <si>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</si>
  <si>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</si>
  <si>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</si>
  <si>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</si>
  <si>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</si>
  <si>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</si>
  <si>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</si>
  <si>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</si>
  <si>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</si>
  <si>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</si>
  <si>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</si>
  <si>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</si>
  <si>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</si>
  <si>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</si>
  <si>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</si>
  <si>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</si>
  <si>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</si>
  <si>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</si>
  <si>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</si>
  <si>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</si>
  <si>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</si>
  <si>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</si>
  <si>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</si>
  <si>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</si>
  <si>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</si>
  <si>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</si>
  <si>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</si>
  <si>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</si>
  <si>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</si>
  <si>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</si>
  <si>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</si>
  <si>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</si>
  <si>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</si>
  <si>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</si>
  <si>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</si>
  <si>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</si>
  <si>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</si>
  <si>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</si>
  <si>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</si>
  <si>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</si>
  <si>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</si>
  <si>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</si>
  <si>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</si>
  <si>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</si>
  <si>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</si>
  <si>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</si>
  <si>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</si>
  <si>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</si>
  <si>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</si>
  <si>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</si>
  <si>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</si>
  <si>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</si>
  <si>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</si>
  <si>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</si>
  <si>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</si>
  <si>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</si>
  <si>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</si>
  <si>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</si>
  <si>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</si>
  <si>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</si>
  <si>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</si>
  <si>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</si>
  <si>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</si>
  <si>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</si>
  <si>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</si>
  <si>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</si>
  <si>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</si>
  <si>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</si>
  <si>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</si>
  <si>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</si>
  <si>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</si>
  <si>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</si>
  <si>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</si>
  <si>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</si>
  <si>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</si>
  <si>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</si>
  <si>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</si>
  <si>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</si>
  <si>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</si>
  <si>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</si>
  <si>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</si>
  <si>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</si>
  <si>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</si>
  <si>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</si>
  <si>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</si>
  <si>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</si>
  <si>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</si>
  <si>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</si>
  <si>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</si>
  <si>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</si>
  <si>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</si>
  <si>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</si>
  <si>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</si>
  <si>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</si>
  <si>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</si>
  <si>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</si>
  <si>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</si>
  <si>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</si>
  <si>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</si>
  <si>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</si>
  <si>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</si>
  <si>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</si>
  <si>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</si>
  <si>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</si>
  <si>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</si>
  <si>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</si>
  <si>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</si>
  <si>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</si>
  <si>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</si>
  <si>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</si>
  <si>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</si>
  <si>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</si>
  <si>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</si>
  <si>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</si>
  <si>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</si>
  <si>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</si>
  <si>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</si>
  <si>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</si>
  <si>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</si>
  <si>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</si>
  <si>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</si>
  <si>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</si>
  <si>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</si>
  <si>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</si>
  <si>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</si>
  <si>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</si>
  <si>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</si>
  <si>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</si>
  <si>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</si>
  <si>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</si>
  <si>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</si>
  <si>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</si>
  <si>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</si>
  <si>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</si>
  <si>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</si>
  <si>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</si>
  <si>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</si>
  <si>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</si>
  <si>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</si>
  <si>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</si>
  <si>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</si>
  <si>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</si>
  <si>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</si>
  <si>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</si>
  <si>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</si>
  <si>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</si>
  <si>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</si>
  <si>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</si>
  <si>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</si>
  <si>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</si>
  <si>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</si>
  <si>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</si>
  <si>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</si>
  <si>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</si>
  <si>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</si>
  <si>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</si>
  <si>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</si>
  <si>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</si>
  <si>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</si>
  <si>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</si>
  <si>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</si>
  <si>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</si>
  <si>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</si>
  <si>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</si>
  <si>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</si>
  <si>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</si>
  <si>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</si>
  <si>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</si>
  <si>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</si>
  <si>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</si>
  <si>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</si>
  <si>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</si>
  <si>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</si>
  <si>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</si>
  <si>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</si>
  <si>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</si>
  <si>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</si>
  <si>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</si>
  <si>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</si>
  <si>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</si>
  <si>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</si>
  <si>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</si>
  <si>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</si>
  <si>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</si>
  <si>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</si>
  <si>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</si>
  <si>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</si>
  <si>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</si>
  <si>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</si>
  <si>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</si>
  <si>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</si>
  <si>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</si>
  <si>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</si>
  <si>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</si>
  <si>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</si>
  <si>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</si>
  <si>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</si>
  <si>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</si>
  <si>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</si>
  <si>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</si>
  <si>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</si>
  <si>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</si>
  <si>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</si>
  <si>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</si>
  <si>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</si>
  <si>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</si>
  <si>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</si>
  <si>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</si>
  <si>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</si>
  <si>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</si>
  <si>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</si>
  <si>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</si>
  <si>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</si>
  <si>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</si>
  <si>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</si>
  <si>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</si>
  <si>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</si>
  <si>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</si>
  <si>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</si>
  <si>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</si>
  <si>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</si>
  <si>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</si>
  <si>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</si>
  <si>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</si>
  <si>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</si>
  <si>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</si>
  <si>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</si>
  <si>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</si>
  <si>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</si>
  <si>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</si>
  <si>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</si>
  <si>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</si>
  <si>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</si>
  <si>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</si>
  <si>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</si>
  <si>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</si>
  <si>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</si>
  <si>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</si>
  <si>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</si>
  <si>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</si>
  <si>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</si>
  <si>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</si>
  <si>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</si>
  <si>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</si>
  <si>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</si>
  <si>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</si>
  <si>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</si>
  <si>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</si>
  <si>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</si>
  <si>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</si>
  <si>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</si>
  <si>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</si>
  <si>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</si>
  <si>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</si>
  <si>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</si>
  <si>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</si>
  <si>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</si>
  <si>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</si>
  <si>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</si>
  <si>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</si>
  <si>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</si>
  <si>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</si>
  <si>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</si>
  <si>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</si>
  <si>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</si>
  <si>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</si>
  <si>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</si>
  <si>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</si>
  <si>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</si>
  <si>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</si>
  <si>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</si>
  <si>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</si>
  <si>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</si>
  <si>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</si>
  <si>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</si>
  <si>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</si>
  <si>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</si>
  <si>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</si>
  <si>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</si>
  <si>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</si>
  <si>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</si>
  <si>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</si>
  <si>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</si>
  <si>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</si>
  <si>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</si>
  <si>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</si>
  <si>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</si>
  <si>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</si>
  <si>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</si>
  <si>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</si>
  <si>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</si>
  <si>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</si>
  <si>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</si>
  <si>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</si>
  <si>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</si>
  <si>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</si>
  <si>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</si>
  <si>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</si>
  <si>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</si>
  <si>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</si>
  <si>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</si>
  <si>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</si>
  <si>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</si>
  <si>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</si>
  <si>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</si>
  <si>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</si>
  <si>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</si>
  <si>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</si>
  <si>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</si>
  <si>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</si>
  <si>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</si>
  <si>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</si>
  <si>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</si>
  <si>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</si>
  <si>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</si>
  <si>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</si>
  <si>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</si>
  <si>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</si>
  <si>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</si>
  <si>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</si>
  <si>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</si>
  <si>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</si>
  <si>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</si>
  <si>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</si>
  <si>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</si>
  <si>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</si>
  <si>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</si>
  <si>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</si>
  <si>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</si>
  <si>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</si>
  <si>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</si>
  <si>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</si>
  <si>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</si>
  <si>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</si>
  <si>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</si>
  <si>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</si>
  <si>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</si>
  <si>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</si>
  <si>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</si>
  <si>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</si>
  <si>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</si>
  <si>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</si>
  <si>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</si>
  <si>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</si>
  <si>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</si>
  <si>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</si>
  <si>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</si>
  <si>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</si>
  <si>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</si>
  <si>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</si>
  <si>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</si>
  <si>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</si>
  <si>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</si>
  <si>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</si>
  <si>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</si>
  <si>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</si>
  <si>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</si>
  <si>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</si>
  <si>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</si>
  <si>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</si>
  <si>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</si>
  <si>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</si>
  <si>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</si>
  <si>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</si>
  <si>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</si>
  <si>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</si>
  <si>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</si>
  <si>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</si>
  <si>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</si>
  <si>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</si>
  <si>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</si>
  <si>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</si>
  <si>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</si>
  <si>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</si>
  <si>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</si>
  <si>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</si>
  <si>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</si>
  <si>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</si>
  <si>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</si>
  <si>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</si>
  <si>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</si>
  <si>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</si>
  <si>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</si>
  <si>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</si>
  <si>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</si>
  <si>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</si>
  <si>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</si>
  <si>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</si>
  <si>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</si>
  <si>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</si>
  <si>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</si>
  <si>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</si>
  <si>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</si>
  <si>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</si>
  <si>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</si>
  <si>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</si>
  <si>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</si>
  <si>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</si>
  <si>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</si>
  <si>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</si>
  <si>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</si>
  <si>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</si>
  <si>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</si>
  <si>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</si>
  <si>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</si>
  <si>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</si>
  <si>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</si>
  <si>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</si>
  <si>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</si>
  <si>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</si>
  <si>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</si>
  <si>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</si>
  <si>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</si>
  <si>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</si>
  <si>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</si>
  <si>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</si>
  <si>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</si>
  <si>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</si>
  <si>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</si>
  <si>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</si>
  <si>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</si>
  <si>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</si>
  <si>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</si>
  <si>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</si>
  <si>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</si>
  <si>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</si>
  <si>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</si>
  <si>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</si>
  <si>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</si>
  <si>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</si>
  <si>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</si>
  <si>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</si>
  <si>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</si>
  <si>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</si>
  <si>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</si>
  <si>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</si>
  <si>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</si>
  <si>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</si>
  <si>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</si>
  <si>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</si>
  <si>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</si>
  <si>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</si>
  <si>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</si>
  <si>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</si>
  <si>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</si>
  <si>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</si>
  <si>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</si>
  <si>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</si>
  <si>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</si>
  <si>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</si>
  <si>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</si>
  <si>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</si>
  <si>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</si>
  <si>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</si>
  <si>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</si>
  <si>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</si>
  <si>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</si>
  <si>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</si>
  <si>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</si>
  <si>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</si>
  <si>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</si>
  <si>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</si>
  <si>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</si>
  <si>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</si>
  <si>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</si>
  <si>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</si>
  <si>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</si>
  <si>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</si>
  <si>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</si>
  <si>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</si>
  <si>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</si>
  <si>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</si>
  <si>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</si>
  <si>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</si>
  <si>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</si>
  <si>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</si>
  <si>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</si>
  <si>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</si>
  <si>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</si>
  <si>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</si>
  <si>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</si>
  <si>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</si>
  <si>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</si>
  <si>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</si>
  <si>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</si>
  <si>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</si>
  <si>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</si>
  <si>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</si>
  <si>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</si>
  <si>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</si>
  <si>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</si>
  <si>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</si>
  <si>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</si>
  <si>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</si>
  <si>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</si>
  <si>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</si>
  <si>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</si>
  <si>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</si>
  <si>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</si>
  <si>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</si>
  <si>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</si>
  <si>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</si>
  <si>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</si>
  <si>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</si>
  <si>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</si>
  <si>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</si>
  <si>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</si>
  <si>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</si>
  <si>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</si>
  <si>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</si>
  <si>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</si>
  <si>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</si>
  <si>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</si>
  <si>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</si>
  <si>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</si>
  <si>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</si>
  <si>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</si>
  <si>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</si>
  <si>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</si>
  <si>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</si>
  <si>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</si>
  <si>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</si>
  <si>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</si>
  <si>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</si>
  <si>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</si>
  <si>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</si>
  <si>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</si>
  <si>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</si>
  <si>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</si>
  <si>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</si>
  <si>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</si>
  <si>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</si>
  <si>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</si>
  <si>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</si>
  <si>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</si>
  <si>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</si>
  <si>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</si>
  <si>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</si>
  <si>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</si>
  <si>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</si>
  <si>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</si>
  <si>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</si>
  <si>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</si>
  <si>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</si>
  <si>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</si>
  <si>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</si>
  <si>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</si>
  <si>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</si>
  <si>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</si>
  <si>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</si>
  <si>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</si>
  <si>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</si>
  <si>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</si>
  <si>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</si>
  <si>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</si>
  <si>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</si>
  <si>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</si>
  <si>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</si>
  <si>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</si>
  <si>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</si>
  <si>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</si>
  <si>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</si>
  <si>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</si>
  <si>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</si>
  <si>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</si>
  <si>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</si>
  <si>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</si>
  <si>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</si>
  <si>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</si>
  <si>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</si>
  <si>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</si>
  <si>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</si>
  <si>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</si>
  <si>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</si>
  <si>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</si>
  <si>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</si>
  <si>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</si>
  <si>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</si>
  <si>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</si>
  <si>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</si>
  <si>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</si>
  <si>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</si>
  <si>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</si>
  <si>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</si>
  <si>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</si>
  <si>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</si>
  <si>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</si>
  <si>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</si>
  <si>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</si>
  <si>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</si>
  <si>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</si>
  <si>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</si>
  <si>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</si>
  <si>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</si>
  <si>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</si>
  <si>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</si>
  <si>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</si>
  <si>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</si>
  <si>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</si>
  <si>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</si>
  <si>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</si>
  <si>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</si>
  <si>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</si>
  <si>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</si>
  <si>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</si>
  <si>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</si>
  <si>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</si>
  <si>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</si>
  <si>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</si>
  <si>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</si>
  <si>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</si>
  <si>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</si>
  <si>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</si>
  <si>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</si>
  <si>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</si>
  <si>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</si>
  <si>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</si>
  <si>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</si>
  <si>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</si>
  <si>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</si>
  <si>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</si>
  <si>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</si>
  <si>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</si>
  <si>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</si>
  <si>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</si>
  <si>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</si>
  <si>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</si>
  <si>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</si>
  <si>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</si>
  <si>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</si>
  <si>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</si>
  <si>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</si>
  <si>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</si>
  <si>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</si>
  <si>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</si>
  <si>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</si>
  <si>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</si>
  <si>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</si>
  <si>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</si>
  <si>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</si>
  <si>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</si>
  <si>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</si>
  <si>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</si>
  <si>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</si>
  <si>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</si>
  <si>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</si>
  <si>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</si>
  <si>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</si>
  <si>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</si>
  <si>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</si>
  <si>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</si>
  <si>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</si>
  <si>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</si>
  <si>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</si>
  <si>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</si>
  <si>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</si>
  <si>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</si>
  <si>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</si>
  <si>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</si>
  <si>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</si>
  <si>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</si>
  <si>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</si>
  <si>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</si>
  <si>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</si>
  <si>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</si>
  <si>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</si>
  <si>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</si>
  <si>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</si>
  <si>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</si>
  <si>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</si>
  <si>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</si>
  <si>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</si>
  <si>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</si>
  <si>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</si>
  <si>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</si>
  <si>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</si>
  <si>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</si>
  <si>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</si>
  <si>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</si>
  <si>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</si>
  <si>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</si>
  <si>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</si>
  <si>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</si>
  <si>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</si>
  <si>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</si>
  <si>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</si>
  <si>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</si>
  <si>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</si>
  <si>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</si>
  <si>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</si>
  <si>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</si>
  <si>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</si>
  <si>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</si>
  <si>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</si>
  <si>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</si>
  <si>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</si>
  <si>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</si>
  <si>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</si>
  <si>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</si>
  <si>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</si>
  <si>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</si>
  <si>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</si>
  <si>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</si>
  <si>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</si>
  <si>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</si>
  <si>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</si>
  <si>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</si>
  <si>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</si>
  <si>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</si>
  <si>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</si>
  <si>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</si>
  <si>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</si>
  <si>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</si>
  <si>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</si>
  <si>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</si>
  <si>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</si>
  <si>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</si>
  <si>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</si>
  <si>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</si>
  <si>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</si>
  <si>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</si>
  <si>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</si>
  <si>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</si>
  <si>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</si>
  <si>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</si>
  <si>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</si>
  <si>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</si>
  <si>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</si>
  <si>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</si>
  <si>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</si>
  <si>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</si>
  <si>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</si>
  <si>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</si>
  <si>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</si>
  <si>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</si>
  <si>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</si>
  <si>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</si>
  <si>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</si>
  <si>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</si>
  <si>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</si>
  <si>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</si>
  <si>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</si>
  <si>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</si>
  <si>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</si>
  <si>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</si>
  <si>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</si>
  <si>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</si>
  <si>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</si>
  <si>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</si>
  <si>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</si>
  <si>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</si>
  <si>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</si>
  <si>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</si>
  <si>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</si>
  <si>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</si>
  <si>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</si>
  <si>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</si>
  <si>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</si>
  <si>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</si>
  <si>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</si>
  <si>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</si>
  <si>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</si>
  <si>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</si>
  <si>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</si>
  <si>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</si>
  <si>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</si>
  <si>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</si>
  <si>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</si>
  <si>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</si>
  <si>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</si>
  <si>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</si>
  <si>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</si>
  <si>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</si>
  <si>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</si>
  <si>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</si>
  <si>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</si>
  <si>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</si>
  <si>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</si>
  <si>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</si>
  <si>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</si>
  <si>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</si>
  <si>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</si>
  <si>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</si>
  <si>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</si>
  <si>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</si>
  <si>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</si>
  <si>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</si>
  <si>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</si>
  <si>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</si>
  <si>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</si>
  <si>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</si>
  <si>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</si>
  <si>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</si>
  <si>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</si>
  <si>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</si>
  <si>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</si>
  <si>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</si>
  <si>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</si>
  <si>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</si>
  <si>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</si>
  <si>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</si>
  <si>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</si>
  <si>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</si>
  <si>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</si>
  <si>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</si>
  <si>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</si>
  <si>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</si>
  <si>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</si>
  <si>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</si>
  <si>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</si>
  <si>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</si>
  <si>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</si>
  <si>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</si>
  <si>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</si>
  <si>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</si>
  <si>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</si>
  <si>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</si>
  <si>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</si>
  <si>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</si>
  <si>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</si>
  <si>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</si>
  <si>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</si>
  <si>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</si>
  <si>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</si>
  <si>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</si>
  <si>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</si>
  <si>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</si>
  <si>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</si>
  <si>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</si>
  <si>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</si>
  <si>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</si>
  <si>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</si>
  <si>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</si>
  <si>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</si>
  <si>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</si>
  <si>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</si>
  <si>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</si>
  <si>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</si>
  <si>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</si>
  <si>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</si>
  <si>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</si>
  <si>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</si>
  <si>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</si>
  <si>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</si>
  <si>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</si>
  <si>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</si>
  <si>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</si>
  <si>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</si>
  <si>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</si>
  <si>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</si>
  <si>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</si>
  <si>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</si>
  <si>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</si>
  <si>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</si>
  <si>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</si>
  <si>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</si>
  <si>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</si>
  <si>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</si>
  <si>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</si>
  <si>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</si>
  <si>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</si>
  <si>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</si>
  <si>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</si>
  <si>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</si>
  <si>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</si>
  <si>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</si>
  <si>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</si>
  <si>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</si>
  <si>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</si>
  <si>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</si>
  <si>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</si>
  <si>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</si>
  <si>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</si>
  <si>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</si>
  <si>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</si>
  <si>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</si>
  <si>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</si>
  <si>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</si>
  <si>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</si>
  <si>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</si>
  <si>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</si>
  <si>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</si>
  <si>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</si>
  <si>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</si>
  <si>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</si>
  <si>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</si>
  <si>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</si>
  <si>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</si>
  <si>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</si>
  <si>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</si>
  <si>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</si>
  <si>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</si>
  <si>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</si>
  <si>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</si>
  <si>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</si>
  <si>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</si>
  <si>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</si>
  <si>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</si>
  <si>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</si>
  <si>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</si>
  <si>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</si>
  <si>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</si>
  <si>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</si>
  <si>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</si>
  <si>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</si>
  <si>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</si>
  <si>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</si>
  <si>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</si>
  <si>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</si>
  <si>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</si>
  <si>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</si>
  <si>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</si>
  <si>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</si>
  <si>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</si>
  <si>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</si>
  <si>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</si>
  <si>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</si>
  <si>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</si>
  <si>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</si>
  <si>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</si>
  <si>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</si>
  <si>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</si>
  <si>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</si>
  <si>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</si>
  <si>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</si>
  <si>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</si>
  <si>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</si>
  <si>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</si>
  <si>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</si>
  <si>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</si>
  <si>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</si>
  <si>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</si>
  <si>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</si>
  <si>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</si>
  <si>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</si>
  <si>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</si>
  <si>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</si>
  <si>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</si>
  <si>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</si>
  <si>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</si>
  <si>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</si>
  <si>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</si>
  <si>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</si>
  <si>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</si>
  <si>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</si>
  <si>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</si>
  <si>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</si>
  <si>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</si>
  <si>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</si>
  <si>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</si>
  <si>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</si>
  <si>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</si>
  <si>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</si>
  <si>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</si>
  <si>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</si>
  <si>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</si>
  <si>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</si>
  <si>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</si>
  <si>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</si>
  <si>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</si>
  <si>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</si>
  <si>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</si>
  <si>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</si>
  <si>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</si>
  <si>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</si>
  <si>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</si>
  <si>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</si>
  <si>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</si>
  <si>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</si>
  <si>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</si>
  <si>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</si>
  <si>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</si>
  <si>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</si>
  <si>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</si>
  <si>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</si>
  <si>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</si>
  <si>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</si>
  <si>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</si>
  <si>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</si>
  <si>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</si>
  <si>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</si>
  <si>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</si>
  <si>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</si>
  <si>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</si>
  <si>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</si>
  <si>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</si>
  <si>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</si>
  <si>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</si>
  <si>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</si>
  <si>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</si>
  <si>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</si>
  <si>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</si>
  <si>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</si>
  <si>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</si>
  <si>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</si>
  <si>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</si>
  <si>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</si>
  <si>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</si>
  <si>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</si>
  <si>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</si>
  <si>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</si>
  <si>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</si>
  <si>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</si>
  <si>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</si>
  <si>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</si>
  <si>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</si>
  <si>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</si>
  <si>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</si>
  <si>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</si>
  <si>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</si>
  <si>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</si>
  <si>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</si>
  <si>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</si>
  <si>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</si>
  <si>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</si>
  <si>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</si>
  <si>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</si>
  <si>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</si>
  <si>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</si>
  <si>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</si>
  <si>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</si>
  <si>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</si>
  <si>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</si>
  <si>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</si>
  <si>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</si>
  <si>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</si>
  <si>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</si>
  <si>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</si>
  <si>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</si>
  <si>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</si>
  <si>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</si>
  <si>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</si>
  <si>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</si>
  <si>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</si>
  <si>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</si>
  <si>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</si>
  <si>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</si>
  <si>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</si>
  <si>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</si>
  <si>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</si>
  <si>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</si>
  <si>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</si>
  <si>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</si>
  <si>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</si>
  <si>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</si>
  <si>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</si>
  <si>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</si>
  <si>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</si>
  <si>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</si>
  <si>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</si>
  <si>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</si>
  <si>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</si>
  <si>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</si>
  <si>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</si>
  <si>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</si>
  <si>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</si>
  <si>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</si>
  <si>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</si>
  <si>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</si>
  <si>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</si>
  <si>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</si>
  <si>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</si>
  <si>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</si>
  <si>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</si>
  <si>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</si>
  <si>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</si>
  <si>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</si>
  <si>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</si>
  <si>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</si>
  <si>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</si>
  <si>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</si>
  <si>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</si>
  <si>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</si>
  <si>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</si>
  <si>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</si>
  <si>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</si>
  <si>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</si>
  <si>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</si>
  <si>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</si>
  <si>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</si>
  <si>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</si>
  <si>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</si>
  <si>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</si>
  <si>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</si>
  <si>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</si>
  <si>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</si>
  <si>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</si>
  <si>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</si>
  <si>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</si>
  <si>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</si>
  <si>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</si>
  <si>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</si>
  <si>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</si>
  <si>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</si>
  <si>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</si>
  <si>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</si>
  <si>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</si>
  <si>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</si>
  <si>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</si>
  <si>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</si>
  <si>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</si>
  <si>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</si>
  <si>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</si>
  <si>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</si>
  <si>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</si>
  <si>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</si>
  <si>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</si>
  <si>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</si>
  <si>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</si>
  <si>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</si>
  <si>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</si>
  <si>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</si>
  <si>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</si>
  <si>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</si>
  <si>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</si>
  <si>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</si>
  <si>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</si>
  <si>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</si>
  <si>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</si>
  <si>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</si>
  <si>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</si>
  <si>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</si>
  <si>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</si>
  <si>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</si>
  <si>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</si>
  <si>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</si>
  <si>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</si>
  <si>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</si>
  <si>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</si>
  <si>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</si>
  <si>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</si>
  <si>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</si>
  <si>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</si>
  <si>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</si>
  <si>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</si>
  <si>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</si>
  <si>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</si>
  <si>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</si>
  <si>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</si>
  <si>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</si>
  <si>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</si>
  <si>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</si>
  <si>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</si>
  <si>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</si>
  <si>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</si>
  <si>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</si>
  <si>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</si>
  <si>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</si>
  <si>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</si>
  <si>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</si>
  <si>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</si>
  <si>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</si>
  <si>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</si>
  <si>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</si>
  <si>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</si>
  <si>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</si>
  <si>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</si>
  <si>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</si>
  <si>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</si>
  <si>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</si>
  <si>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</si>
  <si>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</si>
  <si>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</si>
  <si>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</si>
  <si>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</si>
  <si>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</si>
  <si>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</si>
  <si>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</si>
  <si>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</si>
  <si>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</si>
  <si>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</si>
  <si>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</si>
  <si>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</si>
  <si>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</si>
  <si>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</si>
  <si>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</si>
  <si>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</si>
  <si>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</si>
  <si>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</si>
  <si>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</si>
  <si>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</si>
  <si>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</si>
  <si>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</si>
  <si>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</si>
  <si>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</si>
  <si>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</si>
  <si>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</si>
  <si>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</si>
  <si>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</si>
  <si>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</si>
  <si>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</si>
  <si>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</si>
  <si>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</si>
  <si>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</si>
  <si>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</si>
  <si>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</si>
  <si>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</si>
  <si>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</si>
  <si>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</si>
  <si>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</si>
  <si>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</si>
  <si>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</si>
  <si>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</si>
  <si>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</si>
  <si>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</si>
  <si>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</si>
  <si>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</si>
  <si>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</si>
  <si>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</si>
  <si>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</si>
  <si>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</si>
  <si>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</si>
  <si>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</si>
  <si>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</si>
  <si>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</si>
  <si>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</si>
  <si>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</si>
  <si>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</si>
  <si>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</si>
  <si>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</si>
  <si>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</si>
  <si>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</si>
  <si>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</si>
  <si>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</si>
  <si>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</si>
  <si>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</si>
  <si>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</si>
  <si>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</si>
  <si>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</si>
  <si>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</si>
  <si>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</si>
  <si>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</si>
  <si>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</si>
  <si>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</si>
  <si>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</si>
  <si>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</si>
  <si>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</si>
  <si>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</si>
  <si>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</si>
  <si>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</si>
  <si>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</si>
  <si>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</si>
  <si>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</si>
  <si>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</si>
  <si>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</si>
  <si>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</si>
  <si>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</si>
  <si>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</si>
  <si>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</si>
  <si>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</si>
  <si>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</si>
  <si>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</si>
  <si>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</si>
  <si>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</si>
  <si>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</si>
  <si>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</si>
  <si>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</si>
  <si>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</si>
  <si>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</si>
  <si>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</si>
  <si>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</si>
  <si>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</si>
  <si>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</si>
  <si>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</si>
  <si>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</si>
  <si>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</si>
  <si>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</si>
  <si>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</si>
  <si>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</si>
  <si>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</si>
  <si>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</si>
  <si>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</si>
  <si>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</si>
  <si>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</si>
  <si>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</si>
  <si>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</si>
  <si>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</si>
  <si>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</si>
  <si>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</si>
  <si>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</si>
  <si>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</si>
  <si>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</si>
  <si>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</si>
  <si>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</si>
  <si>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</si>
  <si>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</si>
  <si>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</si>
  <si>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</si>
  <si>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</si>
  <si>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</si>
  <si>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</si>
  <si>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</si>
  <si>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</si>
  <si>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</si>
  <si>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</si>
  <si>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</si>
  <si>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</si>
  <si>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</si>
  <si>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</si>
  <si>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</si>
  <si>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</si>
  <si>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</si>
  <si>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</si>
  <si>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</si>
  <si>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</si>
  <si>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</si>
  <si>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</si>
  <si>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</si>
  <si>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</si>
  <si>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</si>
  <si>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</si>
  <si>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</si>
  <si>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</si>
  <si>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</si>
  <si>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</si>
  <si>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</si>
  <si>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</si>
  <si>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</si>
  <si>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</si>
  <si>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</si>
  <si>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</si>
  <si>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</si>
  <si>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</si>
  <si>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</si>
  <si>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</si>
  <si>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</si>
  <si>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</si>
  <si>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</si>
  <si>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</si>
  <si>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</si>
  <si>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</si>
  <si>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</si>
  <si>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</si>
  <si>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</si>
  <si>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</si>
  <si>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</si>
  <si>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</si>
  <si>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</si>
  <si>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</si>
  <si>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</si>
  <si>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</si>
  <si>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</si>
  <si>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</si>
  <si>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</si>
  <si>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</si>
  <si>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</si>
  <si>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</si>
  <si>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</si>
  <si>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</si>
  <si>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</si>
  <si>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</si>
  <si>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</si>
  <si>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</si>
  <si>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</si>
  <si>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</si>
  <si>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</si>
  <si>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</si>
  <si>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</si>
  <si>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</si>
  <si>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</si>
  <si>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</si>
  <si>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</si>
  <si>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</si>
  <si>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</si>
  <si>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</si>
  <si>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</si>
  <si>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</si>
  <si>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</si>
  <si>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</si>
  <si>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</si>
  <si>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</si>
  <si>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</si>
  <si>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</si>
  <si>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</si>
  <si>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</si>
  <si>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</si>
  <si>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</si>
  <si>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</si>
  <si>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</si>
  <si>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</si>
  <si>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</si>
  <si>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</si>
  <si>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</si>
  <si>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</si>
  <si>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</si>
  <si>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</si>
  <si>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</si>
  <si>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</si>
  <si>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</si>
  <si>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</si>
  <si>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</si>
  <si>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</si>
  <si>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</si>
  <si>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</si>
  <si>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</si>
  <si>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</si>
  <si>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</si>
  <si>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</si>
  <si>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</si>
  <si>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</si>
  <si>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</si>
  <si>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</si>
  <si>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</si>
  <si>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</si>
  <si>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</si>
  <si>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</si>
  <si>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</si>
  <si>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</si>
  <si>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</si>
  <si>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</si>
  <si>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</si>
  <si>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</si>
  <si>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</si>
  <si>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</si>
  <si>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</si>
  <si>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</si>
  <si>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</si>
  <si>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</si>
  <si>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</si>
  <si>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</si>
  <si>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</si>
  <si>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</si>
  <si>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</si>
  <si>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</si>
  <si>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</si>
  <si>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</si>
  <si>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</si>
  <si>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</si>
  <si>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</si>
  <si>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</si>
  <si>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</si>
  <si>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</si>
  <si>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</si>
  <si>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</si>
  <si>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</si>
  <si>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</si>
  <si>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</si>
  <si>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</si>
  <si>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</si>
  <si>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</si>
  <si>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</si>
  <si>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</si>
  <si>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</si>
  <si>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</si>
  <si>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</si>
  <si>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</si>
  <si>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</si>
  <si>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</si>
  <si>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</si>
  <si>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</si>
  <si>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</si>
  <si>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</si>
  <si>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</si>
  <si>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</si>
  <si>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</si>
  <si>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</si>
  <si>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</si>
  <si>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</si>
  <si>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</si>
  <si>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</si>
  <si>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</si>
  <si>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</si>
  <si>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</si>
  <si>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</si>
  <si>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</si>
  <si>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</si>
  <si>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</si>
  <si>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</si>
  <si>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</si>
  <si>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</si>
  <si>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</si>
  <si>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</si>
  <si>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</si>
  <si>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</si>
  <si>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</si>
  <si>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</si>
  <si>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</si>
  <si>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</si>
  <si>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</si>
  <si>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</si>
  <si>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</si>
  <si>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</si>
  <si>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</si>
  <si>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</si>
  <si>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</si>
  <si>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</si>
  <si>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</si>
  <si>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</si>
  <si>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</si>
  <si>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</si>
  <si>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</si>
  <si>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</si>
  <si>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</si>
  <si>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</si>
  <si>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</si>
  <si>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</si>
  <si>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</si>
  <si>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</si>
  <si>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</si>
  <si>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</si>
  <si>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</si>
  <si>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</si>
  <si>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</si>
  <si>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</si>
  <si>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</si>
  <si>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</si>
  <si>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</si>
  <si>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</si>
  <si>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</si>
  <si>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</si>
  <si>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</si>
  <si>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</si>
  <si>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</si>
  <si>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</si>
  <si>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</si>
  <si>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</si>
  <si>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</si>
  <si>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</si>
  <si>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</si>
  <si>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</si>
  <si>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</si>
  <si>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</si>
  <si>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</si>
  <si>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</si>
  <si>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</si>
  <si>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</si>
  <si>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</si>
  <si>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</si>
  <si>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</si>
  <si>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</si>
  <si>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</si>
  <si>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</si>
  <si>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</si>
  <si>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</si>
  <si>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</si>
  <si>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</si>
  <si>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</si>
  <si>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</si>
  <si>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</si>
  <si>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</si>
  <si>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</si>
  <si>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</si>
  <si>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</si>
  <si>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</si>
  <si>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</si>
  <si>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</si>
  <si>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</si>
  <si>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</si>
  <si>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</si>
  <si>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</si>
  <si>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</si>
  <si>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</si>
  <si>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</si>
  <si>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</si>
  <si>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</si>
  <si>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</si>
  <si>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</si>
  <si>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</si>
  <si>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</si>
  <si>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</si>
  <si>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</si>
  <si>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</si>
  <si>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</si>
  <si>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</si>
  <si>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</si>
  <si>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</si>
  <si>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</si>
  <si>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</si>
  <si>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</si>
  <si>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</si>
  <si>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</si>
  <si>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</si>
  <si>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</si>
  <si>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</si>
  <si>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</si>
  <si>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</si>
  <si>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</si>
  <si>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</si>
  <si>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</si>
  <si>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</si>
  <si>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</si>
  <si>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</si>
  <si>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</si>
  <si>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</si>
  <si>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</si>
  <si>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</si>
  <si>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</si>
  <si>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</si>
  <si>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</si>
  <si>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</si>
  <si>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</si>
  <si>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</si>
  <si>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</si>
  <si>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</si>
  <si>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</si>
  <si>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</si>
  <si>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</si>
  <si>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</si>
  <si>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</si>
  <si>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</si>
  <si>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</si>
  <si>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</si>
  <si>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</si>
  <si>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</si>
  <si>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</si>
  <si>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</si>
  <si>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</si>
  <si>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</si>
  <si>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</si>
  <si>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</si>
  <si>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</si>
  <si>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</si>
  <si>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</si>
  <si>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</si>
  <si>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</si>
  <si>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</si>
  <si>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</si>
  <si>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</si>
  <si>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</si>
  <si>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</si>
  <si>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</si>
  <si>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</si>
  <si>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</si>
  <si>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</si>
  <si>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</si>
  <si>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</si>
  <si>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</si>
  <si>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</si>
  <si>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</si>
  <si>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</si>
  <si>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</si>
  <si>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</si>
  <si>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</si>
  <si>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</si>
  <si>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</si>
  <si>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</si>
  <si>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</si>
  <si>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</si>
  <si>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</si>
  <si>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</si>
  <si>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</si>
  <si>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</si>
  <si>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</si>
  <si>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</si>
  <si>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</si>
  <si>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</si>
  <si>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</si>
  <si>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</si>
  <si>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</si>
  <si>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</si>
  <si>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</si>
  <si>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</si>
  <si>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</si>
  <si>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</si>
  <si>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</si>
  <si>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</si>
  <si>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</si>
  <si>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</si>
  <si>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</si>
  <si>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</si>
  <si>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</si>
  <si>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</si>
  <si>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</si>
  <si>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</si>
  <si>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</si>
  <si>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</si>
  <si>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</si>
  <si>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</si>
  <si>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</si>
  <si>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</si>
  <si>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</si>
  <si>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</si>
  <si>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</si>
  <si>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</si>
  <si>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</si>
  <si>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</si>
  <si>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</si>
  <si>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</si>
  <si>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</si>
  <si>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</si>
  <si>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</si>
  <si>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</si>
  <si>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</si>
  <si>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</si>
  <si>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</si>
  <si>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</si>
  <si>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</si>
  <si>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</si>
  <si>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</si>
  <si>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</si>
  <si>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</si>
  <si>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</si>
  <si>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</si>
  <si>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</si>
  <si>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</si>
  <si>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</si>
  <si>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</si>
  <si>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</si>
  <si>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</si>
  <si>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</si>
  <si>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</si>
  <si>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</si>
  <si>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</si>
  <si>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</si>
  <si>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</si>
  <si>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</si>
  <si>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</si>
  <si>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</si>
  <si>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</si>
  <si>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</si>
  <si>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</si>
  <si>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</si>
  <si>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</si>
  <si>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</si>
  <si>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</si>
  <si>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</si>
  <si>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</si>
  <si>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</si>
  <si>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</si>
  <si>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</si>
  <si>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</si>
  <si>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</si>
  <si>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</si>
  <si>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</si>
  <si>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</si>
  <si>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</si>
  <si>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</si>
  <si>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</si>
  <si>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</si>
  <si>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</si>
  <si>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</si>
  <si>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</si>
  <si>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</si>
  <si>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</si>
  <si>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</si>
  <si>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</si>
  <si>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</si>
  <si>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</si>
  <si>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</si>
  <si>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</si>
  <si>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</si>
  <si>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</si>
  <si>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</si>
  <si>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</si>
  <si>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</si>
  <si>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</si>
  <si>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</si>
  <si>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</si>
  <si>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</si>
  <si>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</si>
  <si>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</si>
  <si>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</si>
  <si>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</si>
  <si>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</si>
  <si>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</si>
  <si>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</si>
  <si>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</si>
  <si>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</si>
  <si>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</si>
  <si>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</si>
  <si>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</si>
  <si>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</si>
  <si>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</si>
  <si>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</si>
  <si>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</si>
  <si>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</si>
  <si>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</si>
  <si>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</si>
  <si>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</si>
  <si>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</si>
  <si>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</si>
  <si>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</si>
  <si>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</si>
  <si>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</si>
  <si>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</si>
  <si>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</si>
  <si>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</si>
  <si>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</si>
  <si>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</si>
  <si>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</si>
  <si>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</si>
  <si>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</si>
  <si>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</si>
  <si>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</si>
  <si>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</si>
  <si>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</si>
  <si>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</si>
  <si>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</si>
  <si>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</si>
  <si>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</si>
  <si>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</si>
  <si>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</si>
  <si>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</si>
  <si>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</si>
  <si>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</si>
  <si>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</si>
  <si>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</si>
  <si>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</si>
  <si>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</si>
  <si>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</si>
  <si>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</si>
  <si>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</si>
  <si>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</si>
  <si>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</si>
  <si>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</si>
  <si>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</si>
  <si>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</si>
  <si>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</si>
  <si>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</si>
  <si>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</si>
  <si>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</si>
  <si>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</si>
  <si>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</si>
  <si>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</si>
  <si>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</si>
  <si>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</si>
  <si>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</si>
  <si>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</si>
  <si>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</si>
  <si>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</si>
  <si>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</si>
  <si>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</si>
  <si>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</si>
  <si>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</si>
  <si>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</si>
  <si>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</si>
  <si>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</si>
  <si>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</si>
  <si>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</si>
  <si>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</si>
  <si>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</si>
  <si>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</si>
  <si>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</si>
  <si>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</si>
  <si>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</si>
  <si>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</si>
  <si>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</si>
  <si>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</si>
  <si>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</si>
  <si>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</si>
  <si>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</si>
  <si>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</si>
  <si>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</si>
  <si>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</si>
  <si>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</si>
  <si>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</si>
  <si>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</si>
  <si>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</si>
  <si>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</si>
  <si>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</si>
  <si>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</si>
  <si>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</si>
  <si>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</si>
  <si>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</si>
  <si>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</si>
  <si>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</si>
  <si>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</si>
  <si>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</si>
  <si>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</si>
  <si>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</si>
  <si>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</si>
  <si>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</si>
  <si>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</si>
  <si>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</si>
  <si>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</si>
  <si>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</si>
  <si>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</si>
  <si>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</si>
  <si>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</si>
  <si>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</si>
  <si>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</si>
  <si>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</si>
  <si>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</si>
  <si>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</si>
  <si>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</si>
  <si>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</si>
  <si>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</si>
  <si>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</si>
  <si>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</si>
  <si>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</si>
  <si>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</si>
  <si>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</si>
  <si>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</si>
  <si>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</si>
  <si>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</si>
  <si>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</si>
  <si>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</si>
  <si>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</si>
  <si>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</si>
  <si>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</si>
  <si>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</si>
  <si>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</si>
  <si>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</si>
  <si>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</si>
  <si>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</si>
  <si>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</si>
  <si>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</si>
  <si>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</si>
  <si>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</si>
  <si>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</si>
  <si>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</si>
  <si>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</si>
  <si>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</si>
  <si>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</si>
  <si>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</si>
  <si>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</si>
  <si>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</si>
  <si>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</si>
  <si>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</si>
  <si>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</si>
  <si>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</si>
  <si>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</si>
  <si>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</si>
  <si>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</si>
  <si>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</si>
  <si>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</si>
  <si>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</si>
  <si>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</si>
  <si>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</si>
  <si>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</si>
  <si>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</si>
  <si>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</si>
  <si>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</si>
  <si>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</si>
  <si>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</si>
  <si>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</si>
  <si>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</si>
  <si>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</si>
  <si>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</si>
  <si>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</si>
  <si>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</si>
  <si>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</si>
  <si>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</si>
  <si>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</si>
  <si>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</si>
  <si>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</si>
  <si>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</si>
  <si>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</si>
  <si>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</si>
  <si>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</si>
  <si>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</si>
  <si>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</si>
  <si>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</si>
  <si>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</si>
  <si>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</si>
  <si>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</si>
  <si>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</si>
  <si>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</si>
  <si>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</si>
  <si>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</si>
  <si>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</si>
  <si>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</si>
  <si>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</si>
  <si>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</si>
  <si>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</si>
  <si>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</si>
  <si>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</si>
  <si>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</si>
  <si>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</si>
  <si>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</si>
  <si>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</si>
  <si>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</si>
  <si>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</si>
  <si>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</si>
  <si>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</si>
  <si>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</si>
  <si>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</si>
  <si>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</si>
  <si>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</si>
  <si>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</si>
  <si>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</si>
  <si>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</si>
  <si>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</si>
  <si>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</si>
  <si>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</si>
  <si>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</si>
  <si>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</si>
  <si>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</si>
  <si>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</si>
  <si>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</si>
  <si>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</si>
  <si>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</si>
  <si>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</si>
  <si>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</si>
  <si>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</si>
  <si>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</si>
  <si>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</si>
  <si>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</si>
  <si>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</si>
  <si>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</si>
  <si>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</si>
  <si>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</si>
  <si>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</si>
  <si>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</si>
  <si>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</si>
  <si>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</si>
  <si>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</si>
  <si>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</si>
  <si>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</si>
  <si>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</si>
  <si>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</si>
  <si>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</si>
  <si>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</si>
  <si>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</si>
  <si>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</si>
  <si>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</si>
  <si>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</si>
  <si>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</si>
  <si>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</si>
  <si>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</si>
  <si>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</si>
  <si>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</si>
  <si>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</si>
  <si>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</si>
  <si>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</si>
  <si>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</si>
  <si>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</si>
  <si>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</si>
  <si>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</si>
  <si>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</si>
  <si>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</si>
  <si>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</si>
  <si>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</si>
  <si>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</si>
  <si>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</si>
  <si>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</si>
  <si>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</si>
  <si>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</si>
  <si>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</si>
  <si>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</si>
  <si>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</si>
  <si>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</si>
  <si>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</si>
  <si>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</si>
  <si>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</si>
  <si>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</si>
  <si>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</si>
  <si>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</si>
  <si>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</si>
  <si>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</si>
  <si>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</si>
  <si>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</si>
  <si>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</si>
  <si>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</si>
  <si>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</si>
  <si>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</si>
  <si>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</si>
  <si>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</si>
  <si>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</si>
  <si>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</si>
  <si>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</si>
  <si>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</si>
  <si>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</si>
  <si>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</si>
  <si>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</si>
  <si>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</si>
  <si>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</si>
  <si>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</si>
  <si>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</si>
  <si>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</si>
  <si>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</si>
  <si>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</si>
  <si>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</si>
  <si>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</si>
  <si>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</si>
  <si>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</si>
  <si>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</si>
  <si>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</si>
  <si>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</si>
  <si>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</si>
  <si>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</si>
  <si>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</si>
  <si>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</si>
  <si>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</si>
  <si>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</si>
  <si>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</si>
  <si>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</si>
  <si>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</si>
  <si>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</si>
  <si>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</si>
  <si>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</si>
  <si>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</si>
  <si>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</si>
  <si>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</si>
  <si>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</si>
  <si>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</si>
  <si>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</si>
  <si>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</si>
  <si>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</si>
  <si>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</si>
  <si>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</si>
  <si>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</si>
  <si>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</si>
  <si>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</si>
  <si>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</si>
  <si>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</si>
  <si>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</si>
  <si>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</si>
  <si>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</si>
  <si>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</si>
  <si>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</si>
  <si>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</si>
  <si>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</si>
  <si>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</si>
  <si>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</si>
  <si>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</si>
  <si>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</si>
  <si>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</si>
  <si>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</si>
  <si>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</si>
  <si>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</si>
  <si>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</si>
  <si>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</si>
  <si>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</si>
  <si>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</si>
  <si>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</si>
  <si>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</si>
  <si>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</si>
  <si>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</si>
  <si>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</si>
  <si>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</si>
  <si>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</si>
  <si>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</si>
  <si>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</si>
  <si>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</si>
  <si>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</si>
  <si>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</si>
  <si>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</si>
  <si>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</si>
  <si>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</si>
  <si>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</si>
  <si>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</si>
  <si>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</si>
  <si>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</si>
  <si>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</si>
  <si>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</si>
  <si>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</si>
  <si>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</si>
  <si>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</si>
  <si>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</si>
  <si>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</si>
  <si>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</si>
  <si>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</si>
  <si>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</si>
  <si>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</si>
  <si>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</si>
  <si>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</si>
  <si>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</si>
  <si>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</si>
  <si>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</si>
  <si>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</si>
  <si>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</si>
  <si>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</si>
  <si>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</si>
  <si>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</si>
  <si>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</si>
  <si>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</si>
  <si>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</si>
  <si>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</si>
  <si>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</si>
  <si>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</si>
  <si>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</si>
  <si>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</si>
  <si>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</si>
  <si>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</si>
  <si>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</si>
  <si>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</si>
  <si>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</si>
  <si>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</si>
  <si>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</si>
  <si>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</si>
  <si>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</si>
  <si>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</si>
  <si>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</si>
  <si>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</si>
  <si>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</si>
  <si>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</si>
  <si>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</si>
  <si>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</si>
  <si>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</si>
  <si>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</si>
  <si>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</si>
  <si>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</si>
  <si>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</si>
  <si>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</si>
  <si>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</si>
  <si>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</si>
  <si>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</si>
  <si>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</si>
  <si>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</si>
  <si>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</si>
  <si>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</si>
  <si>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</si>
  <si>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</si>
  <si>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</si>
  <si>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</si>
  <si>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</si>
  <si>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</si>
  <si>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</si>
  <si>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</si>
  <si>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</si>
  <si>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</si>
  <si>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</si>
  <si>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</si>
  <si>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</si>
  <si>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</si>
  <si>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</si>
  <si>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</si>
  <si>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</si>
  <si>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</si>
  <si>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</si>
  <si>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</si>
  <si>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</si>
  <si>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</si>
  <si>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</si>
  <si>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</si>
  <si>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</si>
  <si>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</si>
  <si>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</si>
  <si>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</si>
  <si>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</si>
  <si>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</si>
  <si>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</si>
  <si>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</si>
  <si>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</si>
  <si>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</si>
  <si>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</si>
  <si>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</si>
  <si>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</si>
  <si>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</si>
  <si>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</si>
  <si>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</si>
  <si>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</si>
  <si>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</si>
  <si>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</si>
  <si>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</si>
  <si>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</si>
  <si>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</si>
  <si>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</si>
  <si>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</si>
  <si>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</si>
  <si>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</si>
  <si>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</si>
  <si>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</si>
  <si>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</si>
  <si>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</si>
  <si>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</si>
  <si>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</si>
  <si>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</si>
  <si>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</si>
  <si>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</si>
  <si>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</si>
  <si>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</si>
  <si>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</si>
  <si>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</si>
  <si>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</si>
  <si>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</si>
  <si>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</si>
  <si>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</si>
  <si>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</si>
  <si>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</si>
  <si>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</si>
  <si>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</si>
  <si>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</si>
  <si>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</si>
  <si>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</si>
  <si>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</si>
  <si>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</si>
  <si>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</si>
  <si>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</si>
  <si>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</si>
  <si>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</si>
  <si>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</si>
  <si>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</si>
  <si>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</si>
  <si>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</si>
  <si>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</si>
  <si>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</si>
  <si>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</si>
  <si>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</si>
  <si>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</si>
  <si>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</si>
  <si>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</si>
  <si>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</si>
  <si>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</si>
  <si>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</si>
  <si>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</si>
  <si>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</si>
  <si>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</si>
  <si>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</si>
  <si>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</si>
  <si>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</si>
  <si>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</si>
  <si>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</si>
  <si>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</si>
  <si>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</si>
  <si>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</si>
  <si>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</si>
  <si>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</si>
  <si>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</si>
  <si>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</si>
  <si>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</si>
  <si>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</si>
  <si>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</si>
  <si>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</si>
  <si>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</si>
  <si>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</si>
  <si>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</si>
  <si>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</si>
  <si>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</si>
  <si>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</si>
  <si>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</si>
  <si>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</si>
  <si>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</si>
  <si>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</si>
  <si>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</si>
  <si>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</si>
  <si>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</si>
  <si>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</si>
  <si>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</si>
  <si>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</si>
  <si>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</si>
  <si>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</si>
  <si>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</si>
  <si>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</si>
  <si>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</si>
  <si>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</si>
  <si>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</si>
  <si>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</si>
  <si>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</si>
  <si>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</si>
  <si>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</si>
  <si>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</si>
  <si>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</si>
  <si>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</si>
  <si>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</si>
  <si>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</si>
  <si>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</si>
  <si>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</si>
  <si>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</si>
  <si>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</si>
  <si>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</si>
  <si>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</si>
  <si>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</si>
  <si>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</si>
  <si>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</si>
  <si>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</si>
  <si>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</si>
  <si>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</si>
  <si>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</si>
  <si>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</si>
  <si>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</si>
  <si>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</si>
  <si>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</si>
  <si>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</si>
  <si>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</si>
  <si>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</si>
  <si>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</si>
  <si>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</si>
  <si>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</si>
  <si>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</si>
  <si>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</si>
  <si>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</si>
  <si>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</si>
  <si>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</si>
  <si>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</si>
  <si>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</si>
  <si>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</si>
  <si>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</si>
  <si>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</si>
  <si>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</si>
  <si>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</si>
  <si>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</si>
  <si>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</si>
  <si>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</si>
  <si>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</si>
  <si>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</si>
  <si>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</si>
  <si>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</si>
  <si>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</si>
  <si>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</si>
  <si>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</si>
  <si>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</si>
  <si>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</si>
  <si>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</si>
  <si>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</si>
  <si>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</si>
  <si>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</si>
  <si>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</si>
  <si>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</si>
  <si>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</si>
  <si>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</si>
  <si>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</si>
  <si>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</si>
  <si>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</si>
  <si>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</si>
  <si>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</si>
  <si>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</si>
  <si>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</si>
  <si>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</si>
  <si>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</si>
  <si>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</si>
  <si>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</si>
  <si>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</si>
  <si>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</si>
  <si>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</si>
  <si>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</si>
  <si>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</si>
  <si>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</si>
  <si>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</si>
  <si>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</si>
  <si>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</si>
  <si>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</si>
  <si>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</si>
  <si>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</si>
  <si>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</si>
  <si>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</si>
  <si>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</si>
  <si>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</si>
  <si>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</si>
  <si>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</si>
  <si>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</si>
  <si>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</si>
  <si>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</si>
  <si>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</si>
  <si>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</si>
  <si>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</si>
  <si>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</si>
  <si>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</si>
  <si>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</si>
  <si>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</si>
  <si>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</si>
  <si>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</si>
  <si>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</si>
  <si>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</si>
  <si>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</si>
  <si>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</si>
  <si>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</si>
  <si>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</si>
  <si>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</si>
  <si>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</si>
  <si>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</si>
  <si>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</si>
  <si>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</si>
  <si>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</si>
  <si>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</si>
  <si>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</si>
  <si>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</si>
  <si>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</si>
  <si>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</si>
  <si>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</si>
  <si>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</si>
  <si>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</si>
  <si>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</si>
  <si>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</si>
  <si>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</si>
  <si>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</si>
  <si>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</si>
  <si>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</si>
  <si>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</si>
  <si>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</si>
  <si>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</si>
  <si>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</si>
  <si>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</si>
  <si>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</si>
  <si>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</si>
  <si>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</si>
  <si>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</si>
  <si>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</si>
  <si>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</si>
  <si>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</si>
  <si>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</si>
  <si>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</si>
  <si>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</si>
  <si>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</si>
  <si>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</si>
  <si>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</si>
  <si>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</si>
  <si>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</si>
  <si>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</si>
  <si>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</si>
  <si>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</si>
  <si>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</si>
  <si>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</si>
  <si>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</si>
  <si>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</si>
  <si>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</si>
  <si>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</si>
  <si>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</si>
  <si>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</si>
  <si>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</si>
  <si>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</si>
  <si>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</si>
  <si>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</si>
  <si>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</si>
  <si>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</si>
  <si>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</si>
  <si>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</si>
  <si>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</si>
  <si>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</si>
  <si>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</si>
  <si>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</si>
  <si>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</si>
  <si>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</si>
  <si>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</si>
  <si>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</si>
  <si>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</si>
  <si>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</si>
  <si>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</si>
  <si>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</si>
  <si>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</si>
  <si>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</si>
  <si>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</si>
  <si>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</si>
  <si>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</si>
  <si>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</si>
  <si>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</si>
  <si>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</si>
  <si>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</si>
  <si>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</si>
  <si>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</si>
  <si>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</si>
  <si>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</si>
  <si>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</si>
  <si>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</si>
  <si>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</si>
  <si>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</si>
  <si>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</si>
  <si>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</si>
  <si>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</si>
  <si>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</si>
  <si>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</si>
  <si>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</si>
  <si>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</si>
  <si>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</si>
  <si>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</si>
  <si>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</si>
  <si>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</si>
  <si>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</si>
  <si>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</si>
  <si>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</si>
  <si>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</si>
  <si>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</si>
  <si>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</si>
  <si>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</si>
  <si>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</si>
  <si>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</si>
  <si>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</si>
  <si>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</si>
  <si>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</si>
  <si>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</si>
  <si>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</si>
  <si>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</si>
  <si>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</si>
  <si>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</si>
  <si>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</si>
  <si>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</si>
  <si>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</si>
  <si>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</si>
  <si>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</si>
  <si>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</si>
  <si>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</si>
  <si>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</si>
  <si>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</si>
  <si>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</si>
  <si>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</si>
  <si>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</si>
  <si>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</si>
  <si>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</si>
  <si>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</si>
  <si>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</si>
  <si>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</si>
  <si>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</si>
  <si>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</si>
  <si>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</si>
  <si>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</si>
  <si>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</si>
  <si>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</si>
  <si>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</si>
  <si>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</si>
  <si>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</si>
  <si>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</si>
  <si>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</si>
  <si>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</si>
  <si>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</si>
  <si>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</si>
  <si>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</si>
  <si>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</si>
  <si>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</si>
  <si>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</si>
  <si>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</si>
  <si>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</si>
  <si>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</si>
  <si>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</si>
  <si>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</si>
  <si>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</si>
  <si>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</si>
  <si>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</si>
  <si>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</si>
  <si>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</si>
  <si>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</si>
  <si>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</si>
  <si>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</si>
  <si>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</si>
  <si>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</si>
  <si>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</si>
  <si>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</si>
  <si>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</si>
  <si>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</si>
  <si>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</si>
  <si>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</si>
  <si>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</si>
  <si>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</si>
  <si>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</si>
  <si>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</si>
  <si>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</si>
  <si>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</si>
  <si>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</si>
  <si>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</si>
  <si>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</si>
  <si>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</si>
  <si>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</si>
  <si>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</si>
  <si>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</si>
  <si>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</si>
  <si>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</si>
  <si>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</si>
  <si>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</si>
  <si>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</si>
  <si>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</si>
  <si>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</si>
  <si>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</si>
  <si>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</si>
  <si>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</si>
  <si>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</si>
  <si>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</si>
  <si>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</si>
  <si>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</si>
  <si>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</si>
  <si>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</si>
  <si>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</si>
  <si>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</si>
  <si>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</si>
  <si>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</si>
  <si>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</si>
  <si>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</si>
  <si>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</si>
  <si>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</si>
  <si>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</si>
  <si>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</si>
  <si>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</si>
  <si>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</si>
  <si>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</si>
  <si>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</si>
  <si>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</si>
  <si>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</si>
  <si>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</si>
  <si>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</si>
  <si>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</si>
  <si>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</si>
  <si>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</si>
  <si>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</si>
  <si>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</si>
  <si>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</si>
  <si>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</si>
  <si>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</si>
  <si>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</si>
  <si>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</si>
  <si>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</si>
  <si>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</si>
  <si>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</si>
  <si>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</si>
  <si>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</si>
  <si>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</si>
  <si>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</si>
  <si>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</si>
  <si>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</si>
  <si>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</si>
  <si>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</si>
  <si>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</si>
  <si>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</si>
  <si>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</si>
  <si>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</si>
  <si>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</si>
  <si>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</si>
  <si>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</si>
  <si>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</si>
  <si>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</si>
  <si>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</si>
  <si>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</si>
  <si>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</si>
  <si>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</si>
  <si>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</si>
  <si>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</si>
  <si>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</si>
  <si>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</si>
  <si>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</si>
  <si>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</si>
  <si>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</si>
  <si>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</si>
  <si>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</si>
  <si>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</si>
  <si>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</si>
  <si>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</si>
  <si>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</si>
  <si>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</si>
  <si>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</si>
  <si>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</si>
  <si>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</si>
  <si>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</si>
  <si>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</si>
  <si>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</si>
  <si>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</si>
  <si>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</si>
  <si>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</si>
  <si>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</si>
  <si>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</si>
  <si>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</si>
  <si>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</si>
  <si>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</si>
  <si>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</si>
  <si>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</si>
  <si>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</si>
  <si>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</si>
  <si>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</si>
  <si>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</si>
  <si>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</si>
  <si>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</si>
  <si>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</si>
  <si>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</si>
  <si>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</si>
  <si>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</si>
  <si>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</si>
  <si>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</si>
  <si>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</si>
  <si>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</si>
  <si>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</si>
  <si>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</si>
  <si>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</si>
  <si>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</si>
  <si>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</si>
  <si>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</si>
  <si>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</si>
  <si>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</si>
  <si>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</si>
  <si>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</si>
  <si>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</si>
  <si>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</si>
  <si>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</si>
  <si>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</si>
  <si>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</si>
  <si>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</si>
  <si>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</si>
  <si>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</si>
  <si>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</si>
  <si>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</si>
  <si>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</si>
  <si>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</si>
  <si>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</si>
  <si>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</si>
  <si>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</si>
  <si>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</si>
  <si>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</si>
  <si>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</si>
  <si>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</si>
  <si>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</si>
  <si>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</si>
  <si>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</si>
  <si>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</si>
  <si>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</si>
  <si>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</si>
  <si>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</si>
  <si>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</si>
  <si>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</si>
  <si>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</si>
  <si>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</si>
  <si>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</si>
  <si>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</si>
  <si>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</si>
  <si>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</si>
  <si>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</si>
  <si>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</si>
  <si>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</si>
  <si>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</si>
  <si>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</si>
  <si>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</si>
  <si>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</si>
  <si>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</si>
  <si>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</si>
  <si>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</si>
  <si>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</si>
  <si>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</si>
  <si>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</si>
  <si>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</si>
  <si>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</si>
  <si>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</si>
  <si>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</si>
  <si>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</si>
  <si>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</si>
  <si>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</si>
  <si>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</si>
  <si>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</si>
  <si>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</si>
  <si>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</si>
  <si>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</si>
  <si>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</si>
  <si>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</si>
  <si>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</si>
  <si>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</si>
  <si>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</si>
  <si>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</si>
  <si>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</si>
  <si>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</si>
  <si>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</si>
  <si>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</si>
  <si>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</si>
  <si>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</si>
  <si>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</si>
  <si>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</si>
  <si>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</si>
  <si>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</si>
  <si>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</si>
  <si>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</si>
  <si>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</si>
  <si>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</si>
  <si>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</si>
  <si>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</si>
  <si>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</si>
  <si>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</si>
  <si>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</si>
  <si>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</si>
  <si>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</si>
  <si>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</si>
  <si>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</si>
  <si>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</si>
  <si>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</si>
  <si>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</si>
  <si>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</si>
  <si>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</si>
  <si>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</si>
  <si>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</si>
  <si>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</si>
  <si>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</si>
  <si>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</si>
  <si>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</si>
  <si>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</si>
  <si>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</si>
  <si>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</si>
  <si>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</si>
  <si>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</si>
  <si>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</si>
  <si>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</si>
  <si>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</si>
  <si>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</si>
  <si>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</si>
  <si>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</si>
  <si>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</si>
  <si>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</si>
  <si>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</si>
  <si>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</si>
  <si>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</si>
  <si>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</si>
  <si>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</si>
  <si>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</si>
  <si>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</si>
  <si>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</si>
  <si>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</si>
  <si>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</si>
  <si>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</si>
  <si>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</si>
  <si>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</si>
  <si>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</si>
  <si>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</si>
  <si>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</si>
  <si>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</si>
  <si>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</si>
  <si>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</si>
  <si>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</si>
  <si>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</si>
  <si>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</si>
  <si>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</si>
  <si>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</si>
  <si>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</si>
  <si>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</si>
  <si>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</si>
  <si>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</si>
  <si>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</si>
  <si>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</si>
  <si>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</si>
  <si>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</si>
  <si>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</si>
  <si>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</si>
  <si>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</si>
  <si>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</si>
  <si>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</si>
  <si>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</si>
  <si>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</si>
  <si>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</si>
  <si>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</si>
  <si>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</si>
  <si>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</si>
  <si>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</si>
  <si>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</si>
  <si>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</si>
  <si>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</si>
  <si>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</si>
  <si>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</si>
  <si>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</si>
  <si>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</si>
  <si>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</si>
  <si>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</si>
  <si>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</si>
  <si>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</si>
  <si>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</si>
  <si>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</si>
  <si>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</si>
  <si>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</si>
  <si>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</si>
  <si>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</si>
  <si>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</si>
  <si>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</si>
  <si>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</si>
  <si>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</si>
  <si>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</si>
  <si>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</si>
  <si>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</si>
  <si>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</si>
  <si>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</si>
  <si>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</si>
  <si>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</si>
  <si>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</si>
  <si>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</si>
  <si>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</si>
  <si>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</si>
  <si>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</si>
  <si>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</si>
  <si>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</si>
  <si>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</si>
  <si>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</si>
  <si>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</si>
  <si>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</si>
  <si>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</si>
  <si>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</si>
  <si>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</si>
  <si>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</si>
  <si>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</si>
  <si>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</si>
  <si>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</si>
  <si>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</si>
  <si>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</si>
  <si>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</si>
  <si>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</si>
  <si>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</si>
  <si>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</si>
  <si>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</si>
  <si>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</si>
  <si>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</si>
  <si>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</si>
  <si>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</si>
  <si>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</si>
  <si>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</si>
  <si>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</si>
  <si>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</si>
  <si>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</si>
  <si>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</si>
  <si>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</si>
  <si>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</si>
  <si>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</si>
  <si>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</si>
  <si>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</si>
  <si>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</si>
  <si>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</si>
  <si>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</si>
  <si>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</si>
  <si>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</si>
  <si>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</si>
  <si>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</si>
  <si>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</si>
  <si>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</si>
  <si>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</si>
  <si>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</si>
  <si>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</si>
  <si>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</si>
  <si>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</si>
  <si>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</si>
  <si>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</si>
  <si>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</si>
  <si>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</si>
  <si>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</si>
  <si>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</si>
  <si>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</si>
  <si>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</si>
  <si>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</si>
  <si>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</si>
  <si>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</si>
  <si>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</si>
  <si>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</si>
  <si>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</si>
  <si>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</si>
  <si>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</si>
  <si>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</si>
  <si>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</si>
  <si>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</si>
  <si>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</si>
  <si>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</si>
  <si>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</si>
  <si>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</si>
  <si>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</si>
  <si>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</si>
  <si>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</si>
  <si>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</si>
  <si>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</si>
  <si>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</si>
  <si>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</si>
  <si>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</si>
  <si>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</si>
  <si>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</si>
  <si>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</si>
  <si>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</si>
  <si>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</si>
  <si>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</si>
  <si>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</si>
  <si>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</si>
  <si>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</si>
  <si>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</si>
  <si>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</si>
  <si>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</si>
  <si>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</si>
  <si>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</si>
  <si>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</si>
  <si>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</si>
  <si>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</si>
  <si>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</si>
  <si>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</si>
  <si>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</si>
  <si>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</si>
  <si>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</si>
  <si>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</si>
  <si>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</si>
  <si>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</si>
  <si>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</si>
  <si>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</si>
  <si>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</si>
  <si>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</si>
  <si>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</si>
  <si>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</si>
  <si>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</si>
  <si>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</si>
  <si>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</si>
  <si>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</si>
  <si>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</si>
  <si>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</si>
  <si>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</si>
  <si>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</si>
  <si>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</si>
  <si>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</si>
  <si>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</si>
  <si>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</si>
  <si>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</si>
  <si>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</si>
  <si>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</si>
  <si>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</si>
  <si>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</si>
  <si>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</si>
  <si>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</si>
  <si>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</si>
  <si>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</si>
  <si>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</si>
  <si>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</si>
  <si>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</si>
  <si>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</si>
  <si>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</si>
  <si>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</si>
  <si>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</si>
  <si>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</si>
  <si>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</si>
  <si>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</si>
  <si>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</si>
  <si>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</si>
  <si>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</si>
  <si>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</si>
  <si>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</si>
  <si>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</si>
  <si>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</si>
  <si>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</si>
  <si>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</si>
  <si>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</si>
  <si>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</si>
  <si>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</si>
  <si>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</si>
  <si>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</si>
  <si>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</si>
  <si>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</si>
  <si>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</si>
  <si>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</si>
  <si>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</si>
  <si>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</si>
  <si>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</si>
  <si>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</si>
  <si>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</si>
  <si>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</si>
  <si>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</si>
  <si>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</si>
  <si>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</si>
  <si>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</si>
  <si>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</si>
  <si>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</si>
  <si>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</si>
  <si>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</si>
  <si>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</si>
  <si>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</si>
  <si>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</si>
  <si>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</si>
  <si>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</si>
  <si>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</si>
  <si>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</si>
  <si>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</si>
  <si>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</si>
  <si>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</si>
  <si>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</si>
  <si>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</si>
  <si>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</si>
  <si>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</si>
  <si>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</si>
  <si>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</si>
  <si>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</si>
  <si>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</si>
  <si>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</si>
  <si>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</si>
  <si>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</si>
  <si>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</si>
  <si>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</si>
  <si>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</si>
  <si>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</si>
  <si>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</si>
  <si>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</si>
  <si>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</si>
  <si>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</si>
  <si>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</si>
  <si>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</si>
  <si>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</si>
  <si>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</si>
  <si>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</si>
  <si>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</si>
  <si>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</si>
  <si>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</si>
  <si>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</si>
  <si>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</si>
  <si>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</si>
  <si>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</si>
  <si>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</si>
  <si>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</si>
  <si>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</si>
  <si>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</si>
  <si>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</si>
  <si>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</si>
  <si>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</si>
  <si>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</si>
  <si>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</si>
  <si>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</si>
  <si>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</si>
  <si>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</si>
  <si>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</si>
  <si>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</si>
  <si>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</si>
  <si>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</si>
  <si>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</si>
  <si>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</si>
  <si>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</si>
  <si>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</si>
  <si>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</si>
  <si>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</si>
  <si>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</si>
  <si>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</si>
  <si>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</si>
  <si>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</si>
  <si>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</si>
  <si>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</si>
  <si>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</si>
  <si>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</si>
  <si>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</si>
  <si>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</si>
  <si>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</si>
  <si>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</si>
  <si>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</si>
  <si>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</si>
  <si>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</si>
  <si>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</si>
  <si>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</si>
  <si>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</si>
  <si>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</si>
  <si>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</si>
  <si>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</si>
  <si>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</si>
  <si>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</si>
  <si>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</si>
  <si>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</si>
  <si>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</si>
  <si>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</si>
  <si>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</si>
  <si>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</si>
  <si>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</si>
  <si>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</si>
  <si>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</si>
  <si>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</si>
  <si>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</si>
  <si>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</si>
  <si>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</si>
  <si>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</si>
  <si>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</si>
  <si>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</si>
  <si>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</si>
  <si>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</si>
  <si>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</si>
  <si>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</si>
  <si>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</si>
  <si>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</si>
  <si>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</si>
  <si>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</si>
  <si>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</si>
  <si>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</si>
  <si>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</si>
  <si>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</si>
  <si>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</si>
  <si>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</si>
  <si>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</si>
  <si>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</si>
  <si>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</si>
  <si>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</si>
  <si>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</si>
  <si>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</si>
  <si>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</si>
  <si>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</si>
  <si>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</si>
  <si>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</si>
  <si>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</si>
  <si>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</si>
  <si>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</si>
  <si>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</si>
  <si>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</si>
  <si>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</si>
  <si>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</si>
  <si>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</si>
  <si>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</si>
  <si>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</si>
  <si>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</si>
  <si>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</si>
  <si>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</si>
  <si>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</si>
  <si>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</si>
  <si>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</si>
  <si>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</si>
  <si>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</si>
  <si>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</si>
  <si>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</si>
  <si>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</si>
  <si>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</si>
  <si>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</si>
  <si>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</si>
  <si>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</si>
  <si>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</si>
  <si>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</si>
  <si>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</si>
  <si>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</si>
  <si>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</si>
  <si>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</si>
  <si>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</si>
  <si>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</si>
  <si>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</si>
  <si>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</si>
  <si>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</si>
  <si>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</si>
  <si>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</si>
  <si>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</si>
  <si>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</si>
  <si>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</si>
  <si>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</si>
  <si>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</si>
  <si>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</si>
  <si>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</si>
  <si>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</si>
  <si>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</si>
  <si>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</si>
  <si>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</si>
  <si>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</si>
  <si>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</si>
  <si>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</si>
  <si>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</si>
  <si>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</si>
  <si>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</si>
  <si>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</si>
  <si>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</si>
  <si>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</si>
  <si>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</si>
  <si>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</si>
  <si>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</si>
  <si>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</si>
  <si>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</si>
  <si>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</si>
  <si>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</si>
  <si>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</si>
  <si>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</si>
  <si>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</si>
  <si>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</si>
  <si>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</si>
  <si>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</si>
  <si>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</si>
  <si>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</si>
  <si>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</si>
  <si>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</si>
  <si>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</si>
  <si>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</si>
  <si>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</si>
  <si>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</si>
  <si>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</si>
  <si>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</si>
  <si>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</si>
  <si>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</si>
  <si>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</si>
  <si>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</si>
  <si>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</si>
  <si>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</si>
  <si>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</si>
  <si>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</si>
  <si>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</si>
  <si>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</si>
  <si>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</si>
  <si>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</si>
  <si>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</si>
  <si>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</si>
  <si>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</si>
  <si>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</si>
  <si>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</si>
  <si>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</si>
  <si>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</si>
  <si>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</si>
  <si>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</si>
  <si>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</si>
  <si>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</si>
  <si>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</si>
  <si>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</si>
  <si>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</si>
  <si>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</si>
  <si>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</si>
  <si>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</si>
  <si>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</si>
  <si>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</si>
  <si>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</si>
  <si>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</si>
  <si>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</si>
  <si>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</si>
  <si>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</si>
  <si>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</si>
  <si>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</si>
  <si>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</si>
  <si>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</si>
  <si>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</si>
  <si>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</si>
  <si>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</si>
  <si>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</si>
  <si>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</si>
  <si>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</si>
  <si>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</si>
  <si>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</si>
  <si>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</si>
  <si>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</si>
  <si>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</si>
  <si>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</si>
  <si>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</si>
  <si>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</si>
  <si>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</si>
  <si>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</si>
  <si>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</si>
  <si>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</si>
  <si>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</si>
  <si>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</si>
  <si>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</si>
  <si>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</si>
  <si>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</si>
  <si>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</si>
  <si>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</si>
  <si>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</si>
  <si>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</si>
  <si>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</si>
  <si>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</si>
  <si>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</si>
  <si>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</si>
  <si>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</si>
  <si>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</si>
  <si>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</si>
  <si>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</si>
  <si>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</si>
  <si>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</si>
  <si>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</si>
  <si>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</si>
  <si>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</si>
  <si>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</si>
  <si>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</si>
  <si>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</si>
  <si>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</si>
  <si>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</si>
  <si>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</si>
  <si>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</si>
  <si>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</si>
  <si>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</si>
  <si>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</si>
  <si>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</si>
  <si>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</si>
  <si>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</si>
  <si>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</si>
  <si>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</si>
  <si>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</si>
  <si>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</si>
  <si>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</si>
  <si>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</si>
  <si>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</si>
  <si>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</si>
  <si>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</si>
  <si>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</si>
  <si>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</si>
  <si>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</si>
  <si>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</si>
  <si>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</si>
  <si>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</si>
  <si>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</si>
  <si>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</si>
  <si>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</si>
  <si>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</si>
  <si>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</si>
  <si>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</si>
  <si>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</si>
  <si>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</si>
  <si>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</si>
  <si>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</si>
  <si>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</si>
  <si>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</si>
  <si>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</si>
  <si>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</si>
  <si>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</si>
  <si>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</si>
  <si>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</si>
  <si>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</si>
  <si>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</si>
  <si>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</si>
  <si>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</si>
  <si>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</si>
  <si>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</si>
  <si>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</si>
  <si>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</si>
  <si>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</si>
  <si>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</si>
  <si>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</si>
  <si>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</si>
  <si>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</si>
  <si>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</si>
  <si>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</si>
  <si>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</si>
  <si>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</si>
  <si>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</si>
  <si>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</si>
  <si>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</si>
  <si>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</si>
  <si>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</si>
  <si>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</si>
  <si>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</si>
  <si>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</si>
  <si>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</si>
  <si>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</si>
  <si>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</si>
  <si>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</si>
  <si>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</si>
  <si>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</si>
  <si>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</si>
  <si>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</si>
  <si>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</si>
  <si>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</si>
  <si>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</si>
  <si>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</si>
  <si>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</si>
  <si>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</si>
  <si>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</si>
  <si>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</si>
  <si>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</si>
  <si>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</si>
  <si>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</si>
  <si>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</si>
  <si>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</si>
  <si>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</si>
  <si>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</si>
  <si>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</si>
  <si>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</si>
  <si>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</si>
  <si>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</si>
  <si>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</si>
  <si>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</si>
  <si>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</si>
  <si>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</si>
  <si>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</si>
  <si>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</si>
  <si>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</si>
  <si>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</si>
  <si>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</si>
  <si>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</si>
  <si>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</si>
  <si>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</si>
  <si>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</si>
  <si>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</si>
  <si>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</si>
  <si>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</si>
  <si>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</si>
  <si>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</si>
  <si>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</si>
  <si>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</si>
  <si>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</si>
  <si>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</si>
  <si>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</si>
  <si>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</si>
  <si>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</si>
  <si>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</si>
  <si>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</si>
  <si>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</si>
  <si>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</si>
  <si>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</si>
  <si>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</si>
  <si>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</si>
  <si>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</si>
  <si>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</si>
  <si>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</si>
  <si>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</si>
  <si>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</si>
  <si>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</si>
  <si>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</si>
  <si>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</si>
  <si>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</si>
  <si>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</si>
  <si>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</si>
  <si>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</si>
  <si>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</si>
  <si>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</si>
  <si>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</si>
  <si>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</si>
  <si>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</si>
  <si>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</si>
  <si>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</si>
  <si>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</si>
  <si>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</si>
  <si>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</si>
  <si>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</si>
  <si>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</si>
  <si>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</si>
  <si>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</si>
  <si>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</si>
  <si>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</si>
  <si>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</si>
  <si>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</si>
  <si>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</si>
  <si>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</si>
  <si>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</si>
  <si>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</si>
  <si>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</si>
  <si>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</si>
  <si>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</si>
  <si>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</si>
  <si>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</si>
  <si>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</si>
  <si>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</si>
  <si>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</si>
  <si>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</si>
  <si>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</si>
  <si>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</si>
  <si>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</si>
  <si>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</si>
  <si>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</si>
  <si>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</si>
  <si>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</si>
  <si>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</si>
  <si>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</si>
  <si>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</si>
  <si>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</si>
  <si>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</si>
  <si>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</si>
  <si>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</si>
  <si>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</si>
  <si>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</si>
  <si>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</si>
  <si>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</si>
  <si>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</si>
  <si>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</si>
  <si>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</si>
  <si>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</si>
  <si>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</si>
  <si>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</si>
  <si>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</si>
  <si>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</si>
  <si>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</si>
  <si>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</si>
  <si>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</si>
  <si>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</si>
  <si>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</si>
  <si>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</si>
  <si>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</si>
  <si>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</si>
  <si>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</si>
  <si>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</si>
  <si>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</si>
  <si>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</si>
  <si>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</si>
  <si>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</si>
  <si>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</si>
  <si>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</si>
  <si>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</si>
  <si>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</si>
  <si>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</si>
  <si>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</si>
  <si>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</si>
  <si>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</si>
  <si>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</si>
  <si>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</si>
  <si>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</si>
  <si>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</si>
  <si>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</si>
  <si>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</si>
  <si>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</si>
  <si>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</si>
  <si>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</si>
  <si>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</si>
  <si>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</si>
  <si>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</si>
  <si>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</si>
  <si>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</si>
  <si>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</si>
  <si>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</si>
  <si>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</si>
  <si>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</si>
  <si>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</si>
  <si>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</si>
  <si>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</si>
  <si>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</si>
  <si>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</si>
  <si>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</si>
  <si>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</si>
  <si>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</si>
  <si>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</si>
  <si>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</si>
  <si>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</si>
  <si>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</si>
  <si>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</si>
  <si>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</si>
  <si>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</si>
  <si>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</si>
  <si>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</si>
  <si>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</si>
  <si>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</si>
  <si>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</si>
  <si>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</si>
  <si>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</si>
  <si>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</si>
  <si>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</si>
  <si>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</si>
  <si>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</si>
  <si>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</si>
  <si>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</si>
  <si>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</si>
  <si>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</si>
  <si>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</si>
  <si>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</si>
  <si>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</si>
  <si>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</si>
  <si>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</si>
  <si>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</si>
  <si>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</si>
  <si>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</si>
  <si>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</si>
  <si>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</si>
  <si>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</si>
  <si>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</si>
  <si>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</si>
  <si>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</si>
  <si>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</si>
  <si>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</si>
  <si>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</si>
  <si>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</si>
  <si>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</si>
  <si>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</si>
  <si>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</si>
  <si>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</si>
  <si>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</si>
  <si>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</si>
  <si>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</si>
  <si>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</si>
  <si>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</si>
  <si>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</si>
  <si>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</si>
  <si>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</si>
  <si>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</si>
  <si>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</si>
  <si>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</si>
  <si>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</si>
  <si>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</si>
  <si>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</si>
  <si>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</si>
  <si>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</si>
  <si>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</si>
  <si>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</si>
  <si>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</si>
  <si>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</si>
  <si>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</si>
  <si>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</si>
  <si>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</si>
  <si>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</si>
  <si>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</si>
  <si>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</si>
  <si>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</si>
  <si>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</si>
  <si>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</si>
  <si>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</si>
  <si>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</si>
  <si>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</si>
  <si>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</si>
  <si>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</si>
  <si>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</si>
  <si>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</si>
  <si>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</si>
  <si>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</si>
  <si>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</si>
  <si>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</si>
  <si>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</si>
  <si>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</si>
  <si>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</si>
  <si>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</si>
  <si>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</si>
  <si>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</si>
  <si>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</si>
  <si>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</si>
  <si>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</si>
  <si>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</si>
  <si>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</si>
  <si>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</si>
  <si>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</si>
  <si>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</si>
  <si>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</si>
  <si>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</si>
  <si>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</si>
  <si>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</si>
  <si>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</si>
  <si>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</si>
  <si>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</si>
  <si>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</si>
  <si>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</si>
  <si>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</si>
  <si>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</si>
  <si>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</si>
  <si>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</si>
  <si>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</si>
  <si>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</si>
  <si>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</si>
  <si>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</si>
  <si>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</si>
  <si>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</si>
  <si>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</si>
  <si>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</si>
  <si>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</si>
  <si>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</si>
  <si>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</si>
  <si>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</si>
  <si>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</si>
  <si>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</si>
  <si>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</si>
  <si>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</si>
  <si>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</si>
  <si>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</si>
  <si>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</si>
  <si>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</si>
  <si>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</si>
  <si>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</si>
  <si>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</si>
  <si>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</si>
  <si>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</si>
  <si>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</si>
  <si>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</si>
  <si>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</si>
  <si>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</si>
  <si>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</si>
  <si>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</si>
  <si>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</si>
  <si>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</si>
  <si>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</si>
  <si>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</si>
  <si>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</si>
  <si>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</si>
  <si>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</si>
  <si>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</si>
  <si>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</si>
  <si>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</si>
  <si>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</si>
  <si>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</si>
  <si>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</si>
  <si>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</si>
  <si>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</si>
  <si>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</si>
  <si>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</si>
  <si>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</si>
  <si>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</si>
  <si>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</si>
  <si>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</si>
  <si>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</si>
  <si>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</si>
  <si>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</si>
  <si>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</si>
  <si>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</si>
  <si>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</si>
  <si>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</si>
  <si>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</si>
  <si>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</si>
  <si>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</si>
  <si>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</si>
  <si>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</si>
  <si>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</si>
  <si>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</si>
  <si>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</si>
  <si>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</si>
  <si>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</si>
  <si>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</si>
  <si>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</si>
  <si>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</si>
  <si>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</si>
  <si>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</si>
  <si>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</si>
  <si>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</si>
  <si>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</si>
  <si>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</si>
  <si>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</si>
  <si>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</si>
  <si>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</si>
  <si>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</si>
  <si>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</si>
  <si>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</si>
  <si>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</si>
  <si>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</si>
  <si>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</si>
  <si>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</si>
  <si>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</si>
  <si>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</si>
  <si>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</si>
  <si>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</si>
  <si>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</si>
  <si>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</si>
  <si>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</si>
  <si>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</si>
  <si>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</si>
  <si>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</si>
  <si>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</si>
  <si>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</si>
  <si>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</si>
  <si>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</si>
  <si>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</si>
  <si>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</si>
  <si>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</si>
  <si>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</si>
  <si>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</si>
  <si>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</si>
  <si>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</si>
  <si>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</si>
  <si>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</si>
  <si>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</si>
  <si>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</si>
  <si>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</si>
  <si>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</si>
  <si>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</si>
  <si>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</si>
  <si>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</si>
  <si>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</si>
  <si>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</si>
  <si>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</si>
  <si>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</si>
  <si>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</si>
  <si>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</si>
  <si>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</si>
  <si>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</si>
  <si>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</si>
  <si>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</si>
  <si>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</si>
  <si>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</si>
  <si>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</si>
  <si>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</si>
  <si>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</si>
  <si>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</si>
  <si>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</si>
  <si>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</si>
  <si>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</si>
  <si>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</si>
  <si>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</si>
  <si>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</si>
  <si>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</si>
  <si>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</si>
  <si>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</si>
  <si>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</si>
  <si>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</si>
  <si>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</si>
  <si>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</si>
  <si>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</si>
  <si>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</si>
  <si>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</si>
  <si>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</si>
  <si>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</si>
  <si>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</si>
  <si>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</si>
  <si>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</si>
  <si>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</si>
  <si>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</si>
  <si>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</si>
  <si>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</si>
  <si>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</si>
  <si>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</si>
  <si>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</si>
  <si>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</si>
  <si>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</si>
  <si>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</si>
  <si>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</si>
  <si>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</si>
  <si>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</si>
  <si>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</si>
  <si>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</si>
  <si>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</si>
  <si>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</si>
  <si>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</si>
  <si>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</si>
  <si>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</si>
  <si>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</si>
  <si>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</si>
  <si>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</si>
  <si>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</si>
  <si>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</si>
  <si>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</si>
  <si>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</si>
  <si>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</si>
  <si>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</si>
  <si>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</si>
  <si>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</si>
  <si>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</si>
  <si>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</si>
  <si>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</si>
  <si>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</si>
  <si>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</si>
  <si>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</si>
  <si>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</si>
  <si>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</si>
  <si>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</si>
  <si>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</si>
  <si>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</si>
  <si>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</si>
  <si>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</si>
  <si>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</si>
  <si>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</si>
  <si>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</si>
  <si>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</si>
  <si>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</si>
  <si>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</si>
  <si>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</si>
  <si>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</si>
  <si>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</si>
  <si>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</si>
  <si>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</si>
  <si>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</si>
  <si>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</si>
  <si>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</si>
  <si>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</si>
  <si>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</si>
  <si>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</si>
  <si>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</si>
  <si>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</si>
  <si>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</si>
  <si>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</si>
  <si>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</si>
  <si>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</si>
  <si>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</si>
  <si>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</si>
  <si>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</si>
  <si>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</si>
  <si>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</si>
  <si>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</si>
  <si>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</si>
  <si>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</si>
  <si>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</si>
  <si>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</si>
  <si>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</si>
  <si>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</si>
  <si>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</si>
  <si>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</si>
  <si>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</si>
  <si>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</si>
  <si>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</si>
  <si>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</si>
  <si>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</si>
  <si>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</si>
  <si>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</si>
  <si>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</si>
  <si>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</si>
  <si>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</si>
  <si>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</si>
  <si>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</si>
  <si>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</si>
  <si>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</si>
  <si>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</si>
  <si>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</si>
  <si>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</si>
  <si>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</si>
  <si>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</si>
  <si>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</si>
  <si>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</si>
  <si>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</si>
  <si>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</si>
  <si>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</si>
  <si>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</si>
  <si>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</si>
  <si>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</si>
  <si>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</si>
  <si>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</si>
  <si>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</si>
  <si>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</si>
  <si>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</si>
  <si>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</si>
  <si>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</si>
  <si>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</si>
  <si>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</si>
  <si>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</si>
  <si>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</si>
  <si>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</si>
  <si>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</si>
  <si>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</si>
  <si>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</si>
  <si>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</si>
  <si>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</si>
  <si>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</si>
  <si>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</si>
  <si>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</si>
  <si>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</si>
  <si>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</si>
  <si>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</si>
  <si>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</si>
  <si>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</si>
  <si>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</si>
  <si>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</si>
  <si>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</si>
  <si>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</si>
  <si>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</si>
  <si>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</si>
  <si>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</si>
  <si>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</si>
  <si>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</si>
  <si>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</si>
  <si>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</si>
  <si>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</si>
  <si>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</si>
  <si>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</si>
  <si>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</si>
  <si>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</si>
  <si>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</si>
  <si>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</si>
  <si>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</si>
  <si>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</si>
  <si>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</si>
  <si>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</si>
  <si>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</si>
  <si>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</si>
  <si>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</si>
  <si>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</si>
  <si>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</si>
  <si>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</si>
  <si>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</si>
  <si>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</si>
  <si>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</si>
  <si>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</si>
  <si>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</si>
  <si>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</si>
  <si>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</si>
  <si>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</si>
  <si>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</si>
  <si>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</si>
  <si>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</si>
  <si>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</si>
  <si>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</si>
  <si>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</si>
  <si>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</si>
  <si>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</si>
  <si>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</si>
  <si>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</si>
  <si>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</si>
  <si>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</si>
  <si>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</si>
  <si>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</si>
  <si>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</si>
  <si>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</si>
  <si>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</si>
  <si>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</si>
  <si>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</si>
  <si>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</si>
  <si>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</si>
  <si>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</si>
  <si>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</si>
  <si>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</si>
  <si>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</si>
  <si>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</si>
  <si>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</si>
  <si>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</si>
  <si>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</si>
  <si>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</si>
  <si>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</si>
  <si>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</si>
  <si>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</si>
  <si>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</si>
  <si>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</si>
  <si>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</si>
  <si>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</si>
  <si>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</si>
  <si>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</si>
  <si>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</si>
  <si>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</si>
  <si>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</si>
  <si>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</si>
  <si>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</si>
  <si>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</si>
  <si>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</si>
  <si>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</si>
  <si>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</si>
  <si>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</si>
  <si>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</si>
  <si>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</si>
  <si>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</si>
  <si>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</si>
  <si>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</si>
  <si>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</si>
  <si>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</si>
  <si>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</si>
  <si>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</si>
  <si>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</si>
  <si>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</si>
  <si>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</si>
  <si>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</si>
  <si>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</si>
  <si>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</si>
  <si>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</si>
  <si>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</si>
  <si>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</si>
  <si>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</si>
  <si>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</si>
  <si>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</si>
  <si>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</si>
  <si>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</si>
  <si>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</si>
  <si>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</si>
  <si>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</si>
  <si>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</si>
  <si>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</si>
  <si>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</si>
  <si>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</si>
  <si>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</si>
  <si>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</si>
  <si>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</si>
  <si>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</si>
  <si>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</si>
  <si>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</si>
  <si>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</si>
  <si>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</si>
  <si>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</si>
  <si>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</si>
  <si>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</si>
  <si>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</si>
  <si>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</si>
  <si>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</si>
  <si>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</si>
  <si>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</si>
  <si>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</si>
  <si>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</si>
  <si>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</si>
  <si>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</si>
  <si>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</si>
  <si>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</si>
  <si>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</si>
  <si>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</si>
  <si>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</si>
  <si>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</si>
  <si>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</si>
  <si>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</si>
  <si>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</si>
  <si>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</si>
  <si>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</si>
  <si>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</si>
  <si>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</si>
  <si>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</si>
  <si>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</si>
  <si>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</si>
  <si>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</si>
  <si>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</si>
  <si>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</si>
  <si>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</si>
  <si>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</si>
  <si>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</si>
  <si>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</si>
  <si>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</si>
  <si>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</si>
  <si>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</si>
  <si>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</si>
  <si>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</si>
  <si>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</si>
  <si>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</si>
  <si>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</si>
  <si>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</si>
  <si>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</si>
  <si>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</si>
  <si>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</si>
  <si>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</si>
  <si>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</si>
  <si>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</si>
  <si>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</si>
  <si>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</si>
  <si>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</si>
  <si>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</si>
  <si>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</si>
  <si>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</si>
  <si>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</si>
  <si>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</si>
  <si>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</si>
  <si>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</si>
  <si>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</si>
  <si>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</si>
  <si>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</si>
  <si>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</si>
  <si>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</si>
  <si>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</si>
  <si>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</si>
  <si>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</si>
  <si>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</si>
  <si>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</si>
  <si>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</si>
  <si>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</si>
  <si>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</si>
  <si>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</si>
  <si>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</si>
  <si>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</si>
  <si>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</si>
  <si>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</si>
  <si>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</si>
  <si>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</si>
  <si>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</si>
  <si>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</si>
  <si>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</si>
  <si>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</si>
  <si>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</si>
  <si>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</si>
  <si>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</si>
  <si>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</si>
  <si>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</si>
  <si>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</si>
  <si>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</si>
  <si>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</si>
  <si>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</si>
  <si>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</si>
  <si>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</si>
  <si>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</si>
  <si>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</si>
  <si>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</si>
  <si>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</si>
  <si>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</si>
  <si>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</si>
  <si>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</si>
  <si>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</si>
  <si>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</si>
  <si>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</si>
  <si>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</si>
  <si>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</si>
  <si>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</si>
  <si>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</si>
  <si>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</si>
  <si>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</si>
  <si>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</si>
  <si>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</si>
  <si>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</si>
  <si>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</si>
  <si>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</si>
  <si>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</si>
  <si>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</si>
  <si>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</si>
  <si>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</si>
  <si>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</si>
  <si>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</si>
  <si>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</si>
  <si>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</si>
  <si>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</si>
  <si>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</si>
  <si>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</si>
  <si>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</si>
  <si>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</si>
  <si>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</si>
  <si>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</si>
  <si>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</si>
  <si>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</si>
  <si>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</si>
  <si>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</si>
  <si>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</si>
  <si>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</si>
  <si>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</si>
  <si>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</si>
  <si>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</si>
  <si>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</si>
  <si>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</si>
  <si>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</si>
  <si>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</si>
  <si>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</si>
  <si>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</si>
  <si>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</si>
  <si>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</si>
  <si>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</si>
  <si>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</si>
  <si>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</si>
  <si>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</si>
  <si>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</si>
  <si>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</si>
  <si>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</si>
  <si>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</si>
  <si>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</si>
  <si>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</si>
  <si>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</si>
  <si>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</si>
  <si>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</si>
  <si>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</si>
  <si>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</si>
  <si>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</si>
  <si>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</si>
  <si>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</si>
  <si>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</si>
  <si>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</si>
  <si>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</si>
  <si>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</si>
  <si>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</si>
  <si>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</si>
  <si>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</si>
  <si>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</si>
  <si>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</si>
  <si>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</si>
  <si>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</si>
  <si>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</si>
  <si>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</si>
  <si>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</si>
  <si>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</si>
  <si>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</si>
  <si>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</si>
  <si>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</si>
  <si>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</si>
  <si>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</si>
  <si>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</si>
  <si>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</si>
  <si>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</si>
  <si>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</si>
  <si>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</si>
  <si>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</si>
  <si>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</si>
  <si>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</si>
  <si>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</si>
  <si>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</si>
  <si>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</si>
  <si>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</si>
  <si>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</si>
  <si>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</si>
  <si>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</si>
  <si>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</si>
  <si>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</si>
  <si>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</si>
  <si>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</si>
  <si>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</si>
  <si>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</si>
  <si>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</si>
  <si>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</si>
  <si>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</si>
  <si>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</si>
  <si>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</si>
  <si>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</si>
  <si>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</si>
  <si>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</si>
  <si>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</si>
  <si>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</si>
  <si>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</si>
  <si>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</si>
  <si>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</si>
  <si>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</si>
  <si>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</si>
  <si>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</si>
  <si>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</si>
  <si>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</si>
  <si>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</si>
  <si>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</si>
  <si>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</si>
  <si>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</si>
  <si>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</si>
  <si>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</si>
  <si>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</si>
  <si>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</si>
  <si>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</si>
  <si>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</si>
  <si>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</si>
  <si>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</si>
  <si>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</si>
  <si>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</si>
  <si>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</si>
  <si>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</si>
  <si>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</si>
  <si>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</si>
  <si>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</si>
  <si>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</si>
  <si>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</si>
  <si>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</si>
  <si>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</si>
  <si>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</si>
  <si>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</si>
  <si>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</si>
  <si>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</si>
  <si>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</si>
  <si>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</si>
  <si>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</si>
  <si>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</si>
  <si>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</si>
  <si>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</si>
  <si>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</si>
  <si>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</si>
  <si>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</si>
  <si>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</si>
  <si>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</si>
  <si>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</si>
  <si>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</si>
  <si>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</si>
  <si>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</si>
  <si>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</si>
  <si>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</si>
  <si>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</si>
  <si>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</si>
  <si>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</si>
  <si>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</si>
  <si>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</si>
  <si>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</si>
  <si>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</si>
  <si>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</si>
  <si>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</si>
  <si>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</si>
  <si>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</si>
  <si>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</si>
  <si>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</si>
  <si>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</si>
  <si>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</si>
  <si>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</si>
  <si>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</si>
  <si>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</si>
  <si>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</si>
  <si>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</si>
  <si>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</si>
  <si>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</si>
  <si>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</si>
  <si>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</si>
  <si>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</si>
  <si>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</si>
  <si>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</si>
  <si>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</si>
  <si>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</si>
  <si>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</si>
  <si>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</si>
  <si>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</si>
  <si>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</si>
  <si>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</si>
  <si>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</si>
  <si>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</si>
  <si>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</si>
  <si>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</si>
  <si>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</si>
  <si>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</si>
  <si>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</si>
  <si>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</si>
  <si>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</si>
  <si>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</si>
  <si>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</si>
  <si>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</si>
  <si>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</si>
  <si>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</si>
  <si>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</si>
  <si>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</si>
  <si>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</si>
  <si>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</si>
  <si>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</si>
  <si>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</si>
  <si>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</si>
  <si>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</si>
  <si>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</si>
  <si>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</si>
  <si>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</si>
  <si>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</si>
  <si>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</si>
  <si>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</si>
  <si>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</si>
  <si>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</si>
  <si>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</si>
  <si>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</si>
  <si>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</si>
  <si>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</si>
  <si>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</si>
  <si>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</si>
  <si>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</si>
  <si>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</si>
  <si>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</si>
  <si>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</si>
  <si>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</si>
  <si>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</si>
  <si>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</si>
  <si>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</si>
  <si>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</si>
  <si>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</si>
  <si>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</si>
  <si>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</si>
  <si>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</si>
  <si>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</si>
  <si>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</si>
  <si>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</si>
  <si>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</si>
  <si>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</si>
  <si>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</si>
  <si>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</si>
  <si>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</si>
  <si>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</si>
  <si>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</si>
  <si>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</si>
  <si>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</si>
  <si>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</si>
  <si>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</si>
  <si>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</si>
  <si>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</si>
  <si>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</si>
  <si>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</si>
  <si>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</si>
  <si>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</si>
  <si>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</si>
  <si>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</si>
  <si>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</si>
  <si>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</si>
  <si>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</si>
  <si>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</si>
  <si>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</si>
  <si>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</si>
  <si>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</si>
  <si>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</si>
  <si>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</si>
  <si>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</si>
  <si>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</si>
  <si>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</si>
  <si>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</si>
  <si>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</si>
  <si>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</si>
  <si>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</si>
  <si>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</si>
  <si>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</si>
  <si>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</si>
  <si>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</si>
  <si>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</si>
  <si>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</si>
  <si>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</si>
  <si>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</si>
  <si>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</si>
  <si>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</si>
  <si>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</si>
  <si>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</si>
  <si>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</si>
  <si>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</si>
  <si>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</si>
  <si>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</si>
  <si>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</si>
  <si>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</si>
  <si>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</si>
  <si>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</si>
  <si>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</si>
  <si>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</si>
  <si>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</si>
  <si>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</si>
  <si>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</si>
  <si>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</si>
  <si>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</si>
  <si>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</si>
  <si>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</si>
  <si>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</si>
  <si>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</si>
  <si>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</si>
  <si>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</si>
  <si>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</si>
  <si>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</si>
  <si>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</si>
  <si>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</si>
  <si>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</si>
  <si>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</si>
  <si>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</si>
  <si>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</si>
  <si>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</si>
  <si>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</si>
  <si>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</si>
  <si>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</si>
  <si>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</si>
  <si>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</si>
  <si>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</si>
  <si>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</si>
  <si>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</si>
  <si>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</si>
  <si>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</si>
  <si>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</si>
  <si>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</si>
  <si>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</si>
  <si>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</si>
  <si>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</si>
  <si>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</si>
  <si>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</si>
  <si>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</si>
  <si>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</si>
  <si>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</si>
  <si>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</si>
  <si>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</si>
  <si>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</si>
  <si>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</si>
  <si>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</si>
  <si>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</si>
  <si>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</si>
  <si>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</si>
  <si>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</si>
  <si>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</si>
  <si>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</si>
  <si>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</si>
  <si>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</si>
  <si>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</si>
  <si>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</si>
  <si>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</si>
  <si>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</si>
  <si>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</si>
  <si>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</si>
  <si>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</si>
  <si>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</si>
  <si>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</si>
  <si>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</si>
  <si>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</si>
  <si>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</si>
  <si>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</si>
  <si>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</si>
  <si>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</si>
  <si>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</si>
  <si>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</si>
  <si>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</si>
  <si>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</si>
  <si>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</si>
  <si>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</si>
  <si>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</si>
  <si>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</si>
  <si>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</si>
  <si>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</si>
  <si>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</si>
  <si>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</si>
  <si>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</si>
  <si>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</si>
  <si>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</si>
  <si>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</si>
  <si>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</si>
  <si>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</si>
  <si>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</si>
  <si>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</si>
  <si>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</si>
  <si>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</si>
  <si>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</si>
  <si>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</si>
  <si>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</si>
  <si>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</si>
  <si>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</si>
  <si>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</si>
  <si>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</si>
  <si>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</si>
  <si>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</si>
  <si>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</si>
  <si>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</si>
  <si>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</si>
  <si>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</si>
  <si>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</si>
  <si>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</si>
  <si>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</si>
  <si>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</si>
  <si>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</si>
  <si>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</si>
  <si>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</si>
  <si>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</si>
  <si>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</si>
  <si>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</si>
  <si>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</si>
  <si>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</si>
  <si>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</si>
  <si>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</si>
  <si>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</si>
  <si>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</si>
  <si>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</si>
  <si>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</si>
  <si>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</si>
  <si>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</si>
  <si>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</si>
  <si>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</si>
  <si>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</si>
  <si>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</si>
  <si>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</si>
  <si>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</si>
  <si>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</si>
  <si>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</si>
  <si>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</si>
  <si>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</si>
  <si>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</si>
  <si>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</si>
  <si>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</si>
  <si>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</si>
  <si>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</si>
  <si>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</si>
  <si>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</si>
  <si>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</si>
  <si>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</si>
  <si>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</si>
  <si>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</si>
  <si>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</si>
  <si>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</si>
  <si>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</si>
  <si>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</si>
  <si>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</si>
  <si>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</si>
  <si>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</si>
  <si>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</si>
  <si>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</si>
  <si>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</si>
  <si>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</si>
  <si>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</si>
  <si>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</si>
  <si>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</si>
  <si>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</si>
  <si>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</si>
  <si>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</si>
  <si>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</si>
  <si>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</si>
  <si>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</si>
  <si>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</si>
  <si>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</si>
  <si>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</si>
  <si>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</si>
  <si>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</si>
  <si>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</si>
  <si>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</si>
  <si>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</si>
  <si>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</si>
  <si>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</si>
  <si>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</si>
  <si>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</si>
  <si>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</si>
  <si>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</si>
  <si>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</si>
  <si>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</si>
  <si>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</si>
  <si>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</si>
  <si>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</si>
  <si>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</si>
  <si>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</si>
  <si>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</si>
  <si>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</si>
  <si>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</si>
  <si>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</si>
  <si>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</si>
  <si>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</si>
  <si>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</si>
  <si>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</si>
  <si>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</si>
  <si>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</si>
  <si>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</si>
  <si>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</si>
  <si>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</si>
  <si>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</si>
  <si>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</si>
  <si>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</si>
  <si>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</si>
  <si>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</si>
  <si>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</si>
  <si>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</si>
  <si>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</si>
  <si>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</si>
  <si>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</si>
  <si>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</si>
  <si>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</si>
  <si>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</si>
  <si>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</si>
  <si>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</si>
  <si>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</si>
  <si>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</si>
  <si>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</si>
  <si>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</si>
  <si>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</si>
  <si>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</si>
  <si>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</si>
  <si>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</si>
  <si>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</si>
  <si>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</si>
  <si>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</si>
  <si>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</si>
  <si>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</si>
  <si>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</si>
  <si>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</si>
  <si>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</si>
  <si>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</si>
  <si>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</si>
  <si>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</si>
  <si>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</si>
  <si>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</si>
  <si>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</si>
  <si>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</si>
  <si>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</si>
  <si>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</si>
  <si>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</si>
  <si>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</si>
  <si>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</si>
  <si>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</si>
  <si>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</si>
  <si>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</si>
  <si>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</si>
  <si>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</si>
  <si>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</si>
  <si>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</si>
  <si>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</si>
  <si>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</si>
  <si>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</si>
  <si>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</si>
  <si>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</si>
  <si>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</si>
  <si>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</si>
  <si>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</si>
  <si>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</si>
  <si>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</si>
  <si>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</si>
  <si>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</si>
  <si>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</si>
  <si>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</si>
  <si>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</si>
  <si>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</si>
  <si>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</si>
  <si>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</si>
  <si>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</si>
  <si>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</si>
  <si>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</si>
  <si>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</si>
  <si>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</si>
  <si>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</si>
  <si>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</si>
  <si>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</si>
  <si>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</si>
  <si>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</si>
  <si>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</si>
  <si>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</si>
  <si>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</si>
  <si>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</si>
  <si>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</si>
  <si>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</si>
  <si>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</si>
  <si>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</si>
  <si>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</si>
  <si>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</si>
  <si>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</si>
  <si>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</si>
  <si>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</si>
  <si>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</si>
  <si>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</si>
  <si>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</si>
  <si>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</si>
  <si>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</si>
  <si>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</si>
  <si>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</si>
  <si>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</si>
  <si>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</si>
  <si>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</si>
  <si>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</si>
  <si>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</si>
  <si>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</si>
  <si>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</si>
  <si>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</si>
  <si>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</si>
  <si>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</si>
  <si>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</si>
  <si>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</si>
  <si>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</si>
  <si>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</si>
  <si>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</si>
  <si>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</si>
  <si>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</si>
  <si>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</si>
  <si>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</si>
  <si>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</si>
  <si>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</si>
  <si>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</si>
  <si>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</si>
  <si>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</si>
  <si>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</si>
  <si>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</si>
  <si>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</si>
  <si>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</si>
  <si>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</si>
  <si>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</si>
  <si>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</si>
  <si>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</si>
  <si>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</si>
  <si>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</si>
  <si>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</si>
  <si>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</si>
  <si>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</si>
  <si>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</si>
  <si>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</si>
  <si>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</si>
  <si>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</si>
  <si>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</si>
  <si>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</si>
  <si>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</si>
  <si>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</si>
  <si>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</si>
  <si>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</si>
  <si>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</si>
  <si>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</si>
  <si>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</si>
  <si>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</si>
  <si>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</si>
  <si>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</si>
  <si>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</si>
  <si>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</si>
  <si>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</si>
  <si>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</si>
  <si>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</si>
  <si>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</si>
  <si>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</si>
  <si>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</si>
  <si>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</si>
  <si>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</si>
  <si>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</si>
  <si>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</si>
  <si>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</si>
  <si>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</si>
  <si>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</si>
  <si>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</si>
  <si>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</si>
  <si>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</si>
  <si>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</si>
  <si>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</si>
  <si>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</si>
  <si>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</si>
  <si>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</si>
  <si>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</si>
  <si>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</si>
  <si>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</si>
  <si>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</si>
  <si>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</si>
  <si>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</si>
  <si>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</si>
  <si>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</si>
  <si>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</si>
  <si>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</si>
  <si>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</si>
  <si>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</si>
  <si>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</si>
  <si>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</si>
  <si>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</si>
  <si>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</si>
  <si>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</si>
  <si>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</si>
  <si>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</si>
  <si>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</si>
  <si>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</si>
  <si>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</si>
  <si>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</si>
  <si>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</si>
  <si>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</si>
  <si>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</si>
  <si>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</si>
  <si>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</si>
  <si>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</si>
  <si>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</si>
  <si>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</si>
  <si>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</si>
  <si>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</si>
  <si>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</si>
  <si>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</si>
  <si>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</si>
  <si>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</si>
  <si>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</si>
  <si>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</si>
  <si>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</si>
  <si>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</si>
  <si>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</si>
  <si>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</si>
  <si>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</si>
  <si>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</si>
  <si>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</si>
  <si>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</si>
  <si>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</si>
  <si>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</si>
  <si>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</si>
  <si>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</si>
  <si>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</si>
  <si>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</si>
  <si>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</si>
  <si>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</si>
  <si>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</si>
  <si>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</si>
  <si>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</si>
  <si>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</si>
  <si>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</si>
  <si>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</si>
  <si>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</si>
  <si>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</si>
  <si>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</si>
  <si>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</si>
  <si>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</si>
  <si>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</si>
  <si>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</si>
  <si>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</si>
  <si>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</si>
  <si>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</si>
  <si>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</si>
  <si>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</si>
  <si>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</si>
  <si>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</si>
  <si>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</si>
  <si>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</si>
  <si>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</si>
  <si>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</si>
  <si>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</si>
  <si>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</si>
  <si>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</si>
  <si>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</si>
  <si>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</si>
  <si>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</si>
  <si>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</si>
  <si>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</si>
  <si>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</si>
  <si>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</si>
  <si>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</si>
  <si>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</si>
  <si>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</si>
  <si>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</si>
  <si>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</si>
  <si>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</si>
  <si>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</si>
  <si>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</si>
  <si>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</si>
  <si>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</si>
  <si>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</si>
  <si>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</si>
  <si>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</si>
  <si>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</si>
  <si>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</si>
  <si>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</si>
  <si>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</si>
  <si>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</si>
  <si>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</si>
  <si>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</si>
  <si>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</si>
  <si>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</si>
  <si>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</si>
  <si>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</si>
  <si>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</si>
  <si>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</si>
  <si>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</si>
  <si>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</si>
  <si>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</si>
  <si>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</si>
  <si>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</si>
  <si>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</si>
  <si>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</si>
  <si>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</si>
  <si>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</si>
  <si>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</si>
  <si>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</si>
  <si>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</si>
  <si>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</si>
  <si>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</si>
  <si>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</si>
  <si>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</si>
  <si>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</si>
  <si>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</si>
  <si>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</si>
  <si>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</si>
  <si>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</si>
  <si>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</si>
  <si>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</si>
  <si>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</si>
  <si>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</si>
  <si>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</si>
  <si>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</si>
  <si>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</si>
  <si>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</si>
  <si>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</si>
  <si>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</si>
  <si>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</si>
  <si>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</si>
  <si>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</si>
  <si>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</si>
  <si>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</si>
  <si>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</si>
  <si>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</si>
  <si>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</si>
  <si>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</si>
  <si>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</si>
  <si>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</si>
  <si>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</si>
  <si>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</si>
  <si>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</si>
  <si>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</si>
  <si>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</si>
  <si>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</si>
  <si>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</si>
  <si>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</si>
  <si>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</si>
  <si>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</si>
  <si>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</si>
  <si>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</si>
  <si>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</si>
  <si>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</si>
  <si>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</si>
  <si>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</si>
  <si>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</si>
  <si>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</si>
  <si>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</si>
  <si>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</si>
  <si>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</si>
  <si>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</si>
  <si>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</si>
  <si>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</si>
  <si>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</si>
  <si>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</si>
  <si>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</si>
  <si>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</si>
  <si>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</si>
  <si>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</si>
  <si>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</si>
  <si>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</si>
  <si>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</si>
  <si>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</si>
  <si>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</si>
  <si>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</si>
  <si>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</si>
  <si>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</si>
  <si>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</si>
  <si>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</si>
  <si>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</si>
  <si>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</si>
  <si>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</si>
  <si>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</si>
  <si>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</si>
  <si>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</si>
  <si>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</si>
  <si>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</si>
  <si>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</si>
  <si>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</si>
  <si>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</si>
  <si>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</si>
  <si>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</si>
  <si>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</si>
  <si>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</si>
  <si>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</si>
  <si>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</si>
  <si>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</si>
  <si>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</si>
  <si>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</si>
  <si>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</si>
  <si>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</si>
  <si>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</si>
  <si>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</si>
  <si>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</si>
  <si>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</si>
  <si>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</si>
  <si>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</si>
  <si>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</si>
  <si>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</si>
  <si>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</si>
  <si>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</si>
  <si>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</si>
  <si>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</si>
  <si>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</si>
  <si>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</si>
  <si>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</si>
  <si>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</si>
  <si>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</si>
  <si>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</si>
  <si>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</si>
  <si>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</si>
  <si>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</si>
  <si>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</si>
  <si>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</si>
  <si>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</si>
  <si>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</si>
  <si>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</si>
  <si>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</si>
  <si>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</si>
  <si>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</si>
  <si>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</si>
  <si>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</si>
  <si>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</si>
  <si>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</si>
  <si>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</si>
  <si>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</si>
  <si>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</si>
  <si>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</si>
  <si>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</si>
  <si>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</si>
  <si>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</si>
  <si>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</si>
  <si>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</si>
  <si>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</si>
  <si>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</si>
  <si>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</si>
  <si>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</si>
  <si>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</si>
  <si>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</si>
  <si>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</si>
  <si>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</si>
  <si>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</si>
  <si>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</si>
  <si>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</si>
  <si>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</si>
  <si>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</si>
  <si>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</si>
  <si>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</si>
  <si>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</si>
  <si>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</si>
  <si>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</si>
  <si>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</si>
  <si>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</si>
  <si>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</si>
  <si>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</si>
  <si>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</si>
  <si>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</si>
  <si>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</si>
  <si>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</si>
  <si>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</si>
  <si>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</si>
  <si>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</si>
  <si>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</si>
  <si>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</si>
  <si>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</si>
  <si>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</si>
  <si>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</si>
  <si>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</si>
  <si>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</si>
  <si>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</si>
  <si>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</si>
  <si>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</si>
  <si>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</si>
  <si>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</si>
  <si>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</si>
  <si>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</si>
  <si>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</si>
  <si>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</si>
  <si>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</si>
  <si>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</si>
  <si>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</si>
  <si>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</si>
  <si>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</si>
  <si>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</si>
  <si>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</si>
  <si>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</si>
  <si>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</si>
  <si>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</si>
  <si>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</si>
  <si>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</si>
  <si>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</si>
  <si>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</si>
  <si>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</si>
  <si>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</si>
  <si>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</si>
  <si>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</si>
  <si>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</si>
  <si>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</si>
  <si>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</si>
  <si>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</si>
  <si>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</si>
  <si>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</si>
  <si>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</si>
  <si>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</si>
  <si>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</si>
  <si>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</si>
  <si>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</si>
  <si>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</si>
  <si>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</si>
  <si>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</si>
  <si>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</si>
  <si>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</si>
  <si>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</si>
  <si>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</si>
  <si>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</si>
  <si>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</si>
  <si>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</si>
  <si>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</si>
  <si>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</si>
  <si>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</si>
  <si>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</si>
  <si>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</si>
  <si>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</si>
  <si>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</si>
  <si>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</si>
  <si>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</si>
  <si>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</si>
  <si>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</si>
  <si>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</si>
  <si>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</si>
  <si>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</si>
  <si>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</si>
  <si>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</si>
  <si>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</si>
  <si>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</si>
  <si>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</si>
  <si>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</si>
  <si>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</si>
  <si>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</si>
  <si>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</si>
  <si>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</si>
  <si>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</si>
  <si>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</si>
  <si>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</si>
  <si>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</si>
  <si>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</si>
  <si>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</si>
  <si>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</si>
  <si>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</si>
  <si>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</si>
  <si>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</si>
  <si>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</si>
  <si>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</si>
  <si>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</si>
  <si>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</si>
  <si>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</si>
  <si>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</si>
  <si>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</si>
  <si>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</si>
  <si>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</si>
  <si>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</si>
  <si>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</si>
  <si>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</si>
  <si>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</si>
  <si>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</si>
  <si>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</si>
  <si>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</si>
  <si>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</si>
  <si>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</si>
  <si>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</si>
  <si>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</si>
  <si>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</si>
  <si>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</si>
  <si>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</si>
  <si>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</si>
  <si>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</si>
  <si>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</si>
  <si>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</si>
  <si>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</si>
  <si>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</si>
  <si>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</si>
  <si>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</si>
  <si>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</si>
  <si>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</si>
  <si>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</si>
  <si>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</si>
  <si>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</si>
  <si>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</si>
  <si>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</si>
  <si>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</si>
  <si>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</si>
  <si>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</si>
  <si>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</si>
  <si>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</si>
  <si>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</si>
  <si>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</si>
  <si>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</si>
  <si>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</si>
  <si>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</si>
  <si>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</si>
  <si>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</si>
  <si>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</si>
  <si>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</si>
  <si>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</si>
  <si>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</si>
  <si>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</si>
  <si>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</si>
  <si>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</si>
  <si>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</si>
  <si>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</si>
  <si>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</si>
  <si>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</si>
  <si>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</si>
  <si>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</si>
  <si>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</si>
  <si>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</si>
  <si>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</si>
  <si>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</si>
  <si>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</si>
  <si>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</si>
  <si>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</si>
  <si>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</si>
  <si>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</si>
  <si>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</si>
  <si>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</si>
  <si>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</si>
  <si>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</si>
  <si>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</si>
  <si>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</si>
  <si>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</si>
  <si>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</si>
  <si>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</si>
  <si>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</si>
  <si>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</si>
  <si>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</si>
  <si>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</si>
  <si>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</si>
  <si>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</si>
  <si>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</si>
  <si>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</si>
  <si>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</si>
  <si>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</si>
  <si>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</si>
  <si>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</si>
  <si>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</si>
  <si>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</si>
  <si>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</si>
  <si>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</si>
  <si>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</si>
  <si>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</si>
  <si>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</si>
  <si>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</si>
  <si>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</si>
  <si>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</si>
  <si>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</si>
  <si>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</si>
  <si>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</si>
  <si>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</si>
  <si>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</si>
  <si>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</si>
  <si>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</si>
  <si>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</si>
  <si>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</si>
  <si>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</si>
  <si>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</si>
  <si>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</si>
  <si>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</si>
  <si>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</si>
  <si>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</si>
  <si>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</si>
  <si>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</si>
  <si>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</si>
  <si>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</si>
  <si>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</si>
  <si>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</si>
  <si>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</si>
  <si>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</si>
  <si>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</si>
  <si>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</si>
  <si>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</si>
  <si>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</si>
  <si>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</si>
  <si>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</si>
  <si>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</si>
  <si>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</si>
  <si>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</si>
  <si>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</si>
  <si>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</si>
  <si>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</si>
  <si>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</si>
  <si>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</si>
  <si>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</si>
  <si>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</si>
  <si>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</si>
  <si>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</si>
  <si>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</si>
  <si>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</si>
  <si>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</si>
  <si>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</si>
  <si>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</si>
  <si>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</si>
  <si>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</si>
  <si>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</si>
  <si>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</si>
  <si>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</si>
  <si>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</si>
  <si>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</si>
  <si>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</si>
  <si>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</si>
  <si>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</si>
  <si>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</si>
  <si>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</si>
  <si>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</si>
  <si>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</si>
  <si>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</si>
  <si>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</si>
  <si>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</si>
  <si>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</si>
  <si>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</si>
  <si>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</si>
  <si>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</si>
  <si>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</si>
  <si>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</si>
  <si>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</si>
  <si>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</si>
  <si>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</si>
  <si>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</si>
  <si>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</si>
  <si>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</si>
  <si>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</si>
  <si>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</si>
  <si>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</si>
  <si>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</si>
  <si>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</si>
  <si>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</si>
  <si>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</si>
  <si>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</si>
  <si>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</si>
  <si>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</si>
  <si>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</si>
  <si>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</si>
  <si>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</si>
  <si>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</si>
  <si>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</si>
  <si>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</si>
  <si>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</si>
  <si>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</si>
  <si>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</si>
  <si>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</si>
  <si>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</si>
  <si>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</si>
  <si>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</si>
  <si>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</si>
  <si>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</si>
  <si>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</si>
  <si>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</si>
  <si>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</si>
  <si>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</si>
  <si>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</si>
  <si>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</si>
  <si>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</si>
  <si>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</si>
  <si>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</si>
  <si>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</si>
  <si>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</si>
  <si>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</si>
  <si>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</si>
  <si>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</si>
  <si>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</si>
  <si>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</si>
  <si>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</si>
  <si>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</si>
  <si>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</si>
  <si>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</si>
  <si>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</si>
  <si>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</si>
  <si>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</si>
  <si>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</si>
  <si>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</si>
  <si>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</si>
  <si>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</si>
  <si>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</si>
  <si>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</si>
  <si>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</si>
  <si>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</si>
  <si>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</si>
  <si>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</si>
  <si>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</si>
  <si>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</si>
  <si>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</si>
  <si>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</si>
  <si>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</si>
  <si>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</si>
  <si>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</si>
  <si>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</si>
  <si>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</si>
  <si>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</si>
  <si>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</si>
  <si>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</si>
  <si>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</si>
  <si>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</si>
  <si>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</si>
  <si>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</si>
  <si>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</si>
  <si>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</si>
  <si>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</si>
  <si>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</si>
  <si>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</si>
  <si>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</si>
  <si>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</si>
  <si>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</si>
  <si>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</si>
  <si>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</si>
  <si>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</si>
  <si>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</si>
  <si>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</si>
  <si>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</si>
  <si>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</si>
  <si>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</si>
  <si>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</si>
  <si>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</si>
  <si>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</si>
  <si>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</si>
  <si>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</si>
  <si>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</si>
  <si>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</si>
  <si>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</si>
  <si>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</si>
  <si>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</si>
  <si>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</si>
  <si>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</si>
  <si>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</si>
  <si>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</si>
  <si>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</si>
  <si>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</si>
  <si>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</si>
  <si>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</si>
  <si>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</si>
  <si>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</si>
  <si>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</si>
  <si>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</si>
  <si>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</si>
  <si>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</si>
  <si>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</si>
  <si>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</si>
  <si>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</si>
  <si>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</si>
  <si>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</si>
  <si>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</si>
  <si>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</si>
  <si>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</si>
  <si>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</si>
  <si>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</si>
  <si>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</si>
  <si>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</si>
  <si>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</si>
  <si>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</si>
  <si>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</si>
  <si>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</si>
  <si>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</si>
  <si>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</si>
  <si>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</si>
  <si>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</si>
  <si>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</si>
  <si>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</si>
  <si>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</si>
  <si>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</si>
  <si>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</si>
  <si>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</si>
  <si>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</si>
  <si>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</si>
  <si>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</si>
  <si>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</si>
  <si>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</si>
  <si>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</si>
  <si>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</si>
  <si>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</si>
  <si>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</si>
  <si>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</si>
  <si>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</si>
  <si>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</si>
  <si>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</si>
  <si>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</si>
  <si>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</si>
  <si>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</si>
  <si>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</si>
  <si>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</si>
  <si>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</si>
  <si>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</si>
  <si>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</si>
  <si>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</si>
  <si>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</si>
  <si>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</si>
  <si>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</si>
  <si>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</si>
  <si>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</si>
  <si>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</si>
  <si>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</si>
  <si>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</si>
  <si>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</si>
  <si>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</si>
  <si>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</si>
  <si>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</si>
  <si>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</si>
  <si>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</si>
  <si>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</si>
  <si>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</si>
  <si>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</si>
  <si>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</si>
  <si>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</si>
  <si>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</si>
  <si>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</si>
  <si>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</si>
  <si>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</si>
  <si>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</si>
  <si>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</si>
  <si>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</si>
  <si>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</si>
  <si>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</si>
  <si>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</si>
  <si>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</si>
  <si>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</si>
  <si>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</si>
  <si>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</si>
  <si>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</si>
  <si>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</si>
  <si>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</si>
  <si>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</si>
  <si>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</si>
  <si>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</si>
  <si>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</si>
  <si>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</si>
  <si>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</si>
  <si>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</si>
  <si>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</si>
  <si>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</si>
  <si>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</si>
  <si>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</si>
  <si>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</si>
  <si>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</si>
  <si>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</si>
  <si>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</si>
  <si>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</si>
  <si>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</si>
  <si>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</si>
  <si>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</si>
  <si>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</si>
  <si>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</si>
  <si>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</si>
  <si>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</si>
  <si>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</si>
  <si>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</si>
  <si>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</si>
  <si>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</si>
  <si>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</si>
  <si>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</si>
  <si>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</si>
  <si>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</si>
  <si>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</si>
  <si>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</si>
  <si>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</si>
  <si>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</si>
  <si>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</si>
  <si>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</si>
  <si>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</si>
  <si>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</si>
  <si>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</si>
  <si>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</si>
  <si>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</si>
  <si>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</si>
  <si>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</si>
  <si>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</si>
  <si>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</si>
  <si>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</si>
  <si>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</si>
  <si>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</si>
  <si>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</si>
  <si>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</si>
  <si>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</si>
  <si>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</si>
  <si>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</si>
  <si>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</si>
  <si>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</si>
  <si>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</si>
  <si>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</si>
  <si>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</si>
  <si>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</si>
  <si>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</si>
  <si>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</si>
  <si>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</si>
  <si>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</si>
  <si>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</si>
  <si>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</si>
  <si>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</si>
  <si>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</si>
  <si>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</si>
  <si>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</si>
  <si>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</si>
  <si>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</si>
  <si>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</si>
  <si>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</si>
  <si>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</si>
  <si>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</si>
  <si>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</si>
  <si>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</si>
  <si>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</si>
  <si>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</si>
  <si>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</si>
  <si>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</si>
  <si>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</si>
  <si>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</si>
  <si>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</si>
  <si>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</si>
  <si>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</si>
  <si>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</si>
  <si>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</si>
  <si>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</si>
  <si>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</si>
  <si>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</si>
  <si>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</si>
  <si>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</si>
  <si>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</si>
  <si>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</si>
  <si>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</si>
  <si>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</si>
  <si>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</si>
  <si>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</si>
  <si>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</si>
  <si>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</si>
  <si>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</si>
  <si>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</si>
  <si>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</si>
  <si>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</si>
  <si>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</si>
  <si>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</si>
  <si>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</si>
  <si>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</si>
  <si>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</si>
  <si>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</si>
  <si>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</si>
  <si>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</si>
  <si>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</si>
  <si>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</si>
  <si>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</si>
  <si>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</si>
  <si>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</si>
  <si>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</si>
  <si>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</si>
  <si>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</si>
  <si>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</si>
  <si>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</si>
  <si>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</si>
  <si>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</si>
  <si>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</si>
  <si>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</si>
  <si>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</si>
  <si>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</si>
  <si>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</si>
  <si>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</si>
  <si>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</si>
  <si>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</si>
  <si>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</si>
  <si>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</si>
  <si>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</si>
  <si>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</si>
  <si>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</si>
  <si>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</si>
  <si>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</si>
  <si>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</si>
  <si>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</si>
  <si>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</si>
  <si>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</si>
  <si>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</si>
  <si>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</si>
  <si>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</si>
  <si>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</si>
  <si>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</si>
  <si>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</si>
  <si>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</si>
  <si>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</si>
  <si>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</si>
  <si>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</si>
  <si>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</si>
  <si>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</si>
  <si>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</si>
  <si>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</si>
  <si>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</si>
  <si>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</si>
  <si>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</si>
  <si>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</si>
  <si>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</si>
  <si>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</si>
  <si>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</si>
  <si>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</si>
  <si>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</si>
  <si>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</si>
  <si>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</si>
  <si>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</si>
  <si>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</si>
  <si>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</si>
  <si>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</si>
  <si>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</si>
  <si>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</si>
  <si>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</si>
  <si>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</si>
  <si>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</si>
  <si>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</si>
  <si>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</si>
  <si>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</si>
  <si>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</si>
  <si>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</si>
  <si>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</si>
  <si>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</si>
  <si>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</si>
  <si>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</si>
  <si>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</si>
  <si>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</si>
  <si>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</si>
  <si>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</si>
  <si>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</si>
  <si>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</si>
  <si>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</si>
  <si>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</si>
  <si>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</si>
  <si>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</si>
  <si>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</si>
  <si>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</si>
  <si>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</si>
  <si>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</si>
  <si>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</si>
  <si>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</si>
  <si>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</si>
  <si>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</si>
  <si>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</si>
  <si>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</si>
  <si>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</si>
  <si>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</si>
  <si>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</si>
  <si>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</si>
  <si>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</si>
  <si>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</si>
  <si>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</si>
  <si>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</si>
  <si>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</si>
  <si>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</si>
  <si>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</si>
  <si>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</si>
  <si>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</si>
  <si>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</si>
  <si>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</si>
  <si>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</si>
  <si>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</si>
  <si>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</si>
  <si>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</si>
  <si>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</si>
  <si>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</si>
  <si>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</si>
  <si>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</si>
  <si>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</si>
  <si>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</si>
  <si>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</si>
  <si>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</si>
  <si>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</si>
  <si>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</si>
  <si>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</si>
  <si>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</si>
  <si>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</si>
  <si>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</si>
  <si>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</si>
  <si>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</si>
  <si>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</si>
  <si>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</si>
  <si>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</si>
  <si>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</si>
  <si>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</si>
  <si>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</si>
  <si>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</si>
  <si>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</si>
  <si>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</si>
  <si>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</si>
  <si>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</si>
  <si>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</si>
  <si>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</si>
  <si>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</si>
  <si>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</si>
  <si>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</si>
  <si>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</si>
  <si>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</si>
  <si>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</si>
  <si>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</si>
  <si>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</si>
  <si>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</si>
  <si>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</si>
  <si>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</si>
  <si>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</si>
  <si>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</si>
  <si>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</si>
  <si>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</si>
  <si>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</si>
  <si>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</si>
  <si>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</si>
  <si>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</si>
  <si>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</si>
  <si>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</si>
  <si>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</si>
  <si>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</si>
  <si>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</si>
  <si>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</si>
  <si>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</si>
  <si>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</si>
  <si>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</si>
  <si>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</si>
  <si>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</si>
  <si>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</si>
  <si>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</si>
  <si>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</si>
  <si>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</si>
  <si>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</si>
  <si>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</si>
  <si>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</si>
  <si>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</si>
  <si>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</si>
  <si>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</si>
  <si>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</si>
  <si>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</si>
  <si>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</si>
  <si>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</si>
  <si>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</si>
  <si>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</si>
  <si>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</si>
  <si>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</si>
  <si>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</si>
  <si>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</si>
  <si>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</si>
  <si>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</si>
  <si>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</si>
  <si>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</si>
  <si>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</si>
  <si>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</si>
  <si>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</si>
  <si>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</si>
  <si>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</si>
  <si>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</si>
  <si>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</si>
  <si>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</si>
  <si>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</si>
  <si>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</si>
  <si>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</si>
  <si>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</si>
  <si>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</si>
  <si>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</si>
  <si>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</si>
  <si>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</si>
  <si>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</si>
  <si>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</si>
  <si>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</si>
  <si>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</si>
  <si>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</si>
  <si>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</si>
  <si>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</si>
  <si>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</si>
  <si>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</si>
  <si>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</si>
  <si>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</si>
  <si>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</si>
  <si>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</si>
  <si>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</si>
  <si>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</si>
  <si>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</si>
  <si>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</si>
  <si>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</si>
  <si>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</si>
  <si>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</si>
  <si>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</si>
  <si>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</si>
  <si>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</si>
  <si>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</si>
  <si>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</si>
  <si>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</si>
  <si>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</si>
  <si>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</si>
  <si>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</si>
  <si>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</si>
  <si>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</si>
  <si>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</si>
  <si>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</si>
  <si>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</si>
  <si>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</si>
  <si>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</si>
  <si>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</si>
  <si>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</si>
  <si>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</si>
  <si>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</si>
  <si>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</si>
  <si>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</si>
  <si>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</si>
  <si>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</si>
  <si>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</si>
  <si>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</si>
  <si>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</si>
  <si>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</si>
  <si>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</si>
  <si>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</si>
  <si>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</si>
  <si>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</si>
  <si>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</si>
  <si>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</si>
  <si>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</si>
  <si>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</si>
  <si>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</si>
  <si>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</si>
  <si>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</si>
  <si>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</si>
  <si>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</si>
  <si>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</si>
  <si>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</si>
  <si>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</si>
  <si>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</si>
  <si>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</si>
  <si>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</si>
  <si>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</si>
  <si>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</si>
  <si>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</si>
  <si>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</si>
  <si>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</si>
  <si>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</si>
  <si>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</si>
  <si>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</si>
  <si>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</si>
  <si>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</si>
  <si>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</si>
  <si>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</si>
  <si>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</si>
  <si>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</si>
  <si>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</si>
  <si>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</si>
  <si>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</si>
  <si>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</si>
  <si>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</si>
  <si>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</si>
  <si>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</si>
  <si>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</si>
  <si>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</si>
  <si>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</si>
  <si>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</si>
  <si>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</si>
  <si>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</si>
  <si>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</si>
  <si>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</si>
  <si>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</si>
  <si>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</si>
  <si>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</si>
  <si>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</si>
  <si>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</si>
  <si>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</si>
  <si>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</si>
  <si>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</si>
  <si>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</si>
  <si>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</si>
  <si>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</si>
  <si>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</si>
  <si>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</si>
  <si>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</si>
  <si>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</si>
  <si>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</si>
  <si>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</si>
  <si>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</si>
  <si>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</si>
  <si>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</si>
  <si>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</si>
  <si>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</si>
  <si>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</si>
  <si>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</si>
  <si>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</si>
  <si>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</si>
  <si>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</si>
  <si>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</si>
  <si>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</si>
  <si>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</si>
  <si>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</si>
  <si>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</si>
  <si>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</si>
  <si>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</si>
  <si>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</si>
  <si>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</si>
  <si>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</si>
  <si>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</si>
  <si>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</si>
  <si>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</si>
  <si>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</si>
  <si>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</si>
  <si>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</si>
  <si>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</si>
  <si>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</si>
  <si>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</si>
  <si>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</si>
  <si>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</si>
  <si>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</si>
  <si>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</si>
  <si>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</si>
  <si>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</si>
  <si>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</si>
  <si>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</si>
  <si>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</si>
  <si>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</si>
  <si>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</si>
  <si>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</si>
  <si>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</si>
  <si>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</si>
  <si>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</si>
  <si>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</si>
  <si>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</si>
  <si>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</si>
  <si>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</si>
  <si>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</si>
  <si>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</si>
  <si>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</si>
  <si>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</si>
  <si>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</si>
  <si>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</si>
  <si>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</si>
  <si>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</si>
  <si>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</si>
  <si>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</si>
  <si>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</si>
  <si>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</si>
  <si>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</si>
  <si>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</si>
  <si>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</si>
  <si>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</si>
  <si>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</si>
  <si>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</si>
  <si>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</si>
  <si>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</si>
  <si>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</si>
  <si>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</si>
  <si>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</si>
  <si>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</si>
  <si>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</si>
  <si>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</si>
  <si>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</si>
  <si>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</si>
  <si>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</si>
  <si>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</si>
  <si>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</si>
  <si>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</si>
  <si>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</si>
  <si>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</si>
  <si>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</si>
  <si>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</si>
  <si>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</si>
  <si>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</si>
  <si>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</si>
  <si>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</si>
  <si>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</si>
  <si>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</si>
  <si>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</si>
  <si>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</si>
  <si>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</si>
  <si>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</si>
  <si>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</si>
  <si>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</si>
  <si>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</si>
  <si>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</si>
  <si>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</si>
  <si>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</si>
  <si>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</si>
  <si>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</si>
  <si>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</si>
  <si>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</si>
  <si>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</si>
  <si>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</si>
  <si>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</si>
  <si>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</si>
  <si>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</si>
  <si>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</si>
  <si>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</si>
  <si>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</si>
  <si>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</si>
  <si>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</si>
  <si>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</si>
  <si>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</si>
  <si>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</si>
  <si>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</si>
  <si>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</si>
  <si>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</si>
  <si>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</si>
  <si>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</si>
  <si>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</si>
  <si>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</si>
  <si>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</si>
  <si>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</si>
  <si>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</si>
  <si>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</si>
  <si>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</si>
  <si>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</si>
  <si>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</si>
  <si>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</si>
  <si>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</si>
  <si>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</si>
  <si>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</si>
  <si>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</si>
  <si>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</si>
  <si>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</si>
  <si>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</si>
  <si>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</si>
  <si>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</si>
  <si>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</si>
  <si>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</si>
  <si>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</si>
  <si>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</si>
  <si>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</si>
  <si>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</si>
  <si>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</si>
  <si>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</si>
  <si>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</si>
  <si>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</si>
  <si>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</si>
  <si>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</si>
  <si>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</si>
  <si>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</si>
  <si>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</si>
  <si>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</si>
  <si>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</si>
  <si>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</si>
  <si>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</si>
  <si>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</si>
  <si>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</si>
  <si>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</si>
  <si>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</si>
  <si>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</si>
  <si>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</si>
  <si>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</si>
  <si>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</si>
  <si>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</si>
  <si>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</si>
  <si>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</si>
  <si>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</si>
  <si>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</si>
  <si>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</si>
  <si>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</si>
  <si>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</si>
  <si>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</si>
  <si>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</si>
  <si>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</si>
  <si>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</si>
  <si>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</si>
  <si>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</si>
  <si>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</si>
  <si>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</si>
  <si>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</si>
  <si>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</si>
  <si>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</si>
  <si>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</si>
  <si>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</si>
  <si>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</si>
  <si>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</si>
  <si>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</si>
  <si>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</si>
  <si>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</si>
  <si>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</si>
  <si>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</si>
  <si>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</si>
  <si>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</si>
  <si>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</si>
  <si>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</si>
  <si>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</si>
  <si>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</si>
  <si>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</si>
  <si>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</si>
  <si>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</si>
  <si>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</si>
  <si>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</si>
  <si>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</si>
  <si>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</si>
  <si>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</si>
  <si>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</si>
  <si>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</si>
  <si>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</si>
  <si>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</si>
  <si>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</si>
  <si>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</si>
  <si>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</si>
  <si>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</si>
  <si>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</si>
  <si>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</si>
  <si>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</si>
  <si>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</si>
  <si>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</si>
  <si>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</si>
  <si>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</si>
  <si>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</si>
  <si>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</si>
  <si>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</si>
  <si>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</si>
  <si>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</si>
  <si>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</si>
  <si>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</si>
  <si>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</si>
  <si>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</si>
  <si>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</si>
  <si>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</si>
  <si>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</si>
  <si>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</si>
  <si>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</si>
  <si>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</si>
  <si>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</si>
  <si>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</si>
  <si>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</si>
  <si>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</si>
  <si>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</si>
  <si>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</si>
  <si>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</si>
  <si>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</si>
  <si>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</si>
  <si>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</si>
  <si>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</si>
  <si>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</si>
  <si>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</si>
  <si>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</si>
  <si>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</si>
  <si>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</si>
  <si>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</si>
  <si>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</si>
  <si>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</si>
  <si>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</si>
  <si>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</si>
  <si>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</si>
  <si>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</si>
  <si>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</si>
  <si>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</si>
  <si>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</si>
  <si>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</si>
  <si>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</si>
  <si>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</si>
  <si>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</si>
  <si>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</si>
  <si>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</si>
  <si>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</si>
  <si>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</si>
  <si>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</si>
  <si>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</si>
  <si>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</si>
  <si>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</si>
  <si>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</si>
  <si>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</si>
  <si>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</si>
  <si>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</si>
  <si>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</si>
  <si>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</si>
  <si>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</si>
  <si>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</si>
  <si>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</si>
  <si>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</si>
  <si>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</si>
  <si>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</si>
  <si>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</si>
  <si>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</si>
  <si>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</si>
  <si>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</si>
  <si>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</si>
  <si>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</si>
  <si>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</si>
  <si>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</si>
  <si>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</si>
  <si>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</si>
  <si>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</si>
  <si>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</si>
  <si>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</si>
  <si>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</si>
  <si>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</si>
  <si>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</si>
  <si>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</si>
  <si>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</si>
  <si>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</si>
  <si>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</si>
  <si>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</si>
  <si>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</si>
  <si>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</si>
  <si>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</si>
  <si>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</si>
  <si>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</si>
  <si>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</si>
  <si>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</si>
  <si>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</si>
  <si>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</si>
  <si>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</si>
  <si>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</si>
  <si>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</si>
  <si>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</si>
  <si>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</si>
  <si>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</si>
  <si>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</si>
  <si>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</si>
  <si>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</si>
  <si>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</si>
  <si>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</si>
  <si>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</si>
  <si>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</si>
  <si>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</si>
  <si>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</si>
  <si>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</si>
  <si>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</si>
  <si>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</si>
  <si>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</si>
  <si>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</si>
  <si>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</si>
  <si>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</si>
  <si>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</si>
  <si>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</si>
  <si>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</si>
  <si>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</si>
  <si>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</si>
  <si>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</si>
  <si>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</si>
  <si>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</si>
  <si>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</si>
  <si>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</si>
  <si>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</si>
  <si>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</si>
  <si>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</si>
  <si>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</si>
  <si>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</si>
  <si>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</si>
  <si>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</si>
  <si>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</si>
  <si>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</si>
  <si>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</si>
  <si>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</si>
  <si>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</si>
  <si>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</si>
  <si>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</si>
  <si>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</si>
  <si>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</si>
  <si>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</si>
  <si>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</si>
  <si>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</si>
  <si>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</si>
  <si>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</si>
  <si>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</si>
  <si>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</si>
  <si>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</si>
  <si>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</si>
  <si>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</si>
  <si>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</si>
  <si>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</si>
  <si>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</si>
  <si>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</si>
  <si>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</si>
  <si>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</si>
  <si>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</si>
  <si>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</si>
  <si>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</si>
  <si>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</si>
  <si>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</si>
  <si>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</si>
  <si>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</si>
  <si>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</si>
  <si>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</si>
  <si>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</si>
  <si>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</si>
  <si>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</si>
  <si>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</si>
  <si>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</si>
  <si>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</si>
  <si>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</si>
  <si>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</si>
  <si>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</si>
  <si>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</si>
  <si>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</si>
  <si>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</si>
  <si>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</si>
  <si>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</si>
  <si>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</si>
  <si>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</si>
  <si>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</si>
  <si>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</si>
  <si>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</si>
  <si>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</si>
  <si>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</si>
  <si>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</si>
  <si>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</si>
  <si>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</si>
  <si>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</si>
  <si>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</si>
  <si>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</si>
  <si>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</si>
  <si>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</si>
  <si>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</si>
  <si>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</si>
  <si>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</si>
  <si>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</si>
  <si>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</si>
  <si>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</si>
  <si>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</si>
  <si>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</si>
  <si>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</si>
  <si>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</si>
  <si>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</si>
  <si>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</si>
  <si>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</si>
  <si>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</si>
  <si>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</si>
  <si>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</si>
  <si>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</si>
  <si>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</si>
  <si>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</si>
  <si>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</si>
  <si>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</si>
  <si>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</si>
  <si>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</si>
  <si>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</si>
  <si>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</si>
  <si>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</si>
  <si>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</si>
  <si>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</si>
  <si>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</si>
  <si>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</si>
  <si>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</si>
  <si>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</si>
  <si>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</si>
  <si>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</si>
  <si>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</si>
  <si>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</si>
  <si>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</si>
  <si>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</si>
  <si>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</si>
  <si>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</si>
  <si>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</si>
  <si>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</si>
  <si>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</si>
  <si>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</si>
  <si>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</si>
  <si>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</si>
  <si>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</si>
  <si>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</si>
  <si>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</si>
  <si>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</si>
  <si>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</si>
  <si>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</si>
  <si>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</si>
  <si>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</si>
  <si>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</si>
  <si>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</si>
  <si>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</si>
  <si>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</si>
  <si>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</si>
  <si>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</si>
  <si>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</si>
  <si>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</si>
  <si>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</si>
  <si>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</si>
  <si>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</si>
  <si>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</si>
  <si>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</si>
  <si>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</si>
  <si>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</si>
  <si>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</si>
  <si>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</si>
  <si>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</si>
  <si>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</si>
  <si>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</si>
  <si>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</si>
  <si>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</si>
  <si>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</si>
  <si>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</si>
  <si>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</si>
  <si>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</si>
  <si>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</si>
  <si>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</si>
  <si>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</si>
  <si>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</si>
  <si>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</si>
  <si>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</si>
  <si>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</si>
  <si>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</si>
  <si>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</si>
  <si>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</si>
  <si>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</si>
  <si>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</si>
  <si>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</si>
  <si>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</si>
  <si>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</si>
  <si>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</si>
  <si>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</si>
  <si>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</si>
  <si>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</si>
  <si>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</si>
  <si>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</si>
  <si>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</si>
  <si>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</si>
  <si>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</si>
  <si>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</si>
  <si>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</si>
  <si>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</si>
  <si>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</si>
  <si>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</si>
  <si>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</si>
  <si>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</si>
  <si>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</si>
  <si>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</si>
  <si>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</si>
  <si>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</si>
  <si>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</si>
  <si>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</si>
  <si>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</si>
  <si>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</si>
  <si>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</si>
  <si>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</si>
  <si>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</si>
  <si>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</si>
  <si>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</si>
  <si>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</si>
  <si>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</si>
  <si>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</si>
  <si>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</si>
  <si>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</si>
  <si>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</si>
  <si>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</si>
  <si>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</si>
  <si>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</si>
  <si>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</si>
  <si>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</si>
  <si>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</si>
  <si>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</si>
  <si>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</si>
  <si>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</si>
  <si>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</si>
  <si>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</si>
  <si>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</si>
  <si>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</si>
  <si>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</si>
  <si>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</si>
  <si>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</si>
  <si>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</si>
  <si>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</si>
  <si>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</si>
  <si>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</si>
  <si>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</si>
  <si>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</si>
  <si>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</si>
  <si>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</si>
  <si>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</si>
  <si>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</si>
  <si>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</si>
  <si>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</si>
  <si>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</si>
  <si>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</si>
  <si>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</si>
  <si>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</si>
  <si>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</si>
  <si>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</si>
  <si>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</si>
  <si>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</si>
  <si>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</si>
  <si>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</si>
  <si>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</si>
  <si>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</si>
  <si>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</si>
  <si>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</si>
  <si>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</si>
  <si>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</si>
  <si>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</si>
  <si>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</si>
  <si>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</si>
  <si>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</si>
  <si>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</si>
  <si>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</si>
  <si>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</si>
  <si>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</si>
  <si>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</si>
  <si>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</si>
  <si>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</si>
  <si>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</si>
  <si>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</si>
  <si>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</si>
  <si>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</si>
  <si>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</si>
  <si>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</si>
  <si>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</si>
  <si>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</si>
  <si>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</si>
  <si>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</si>
  <si>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</si>
  <si>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</si>
  <si>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</si>
  <si>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</si>
  <si>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</si>
  <si>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</si>
  <si>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</si>
  <si>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</si>
  <si>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</si>
  <si>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</si>
  <si>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</si>
  <si>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</si>
  <si>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</si>
  <si>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</si>
  <si>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</si>
  <si>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</si>
  <si>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</si>
  <si>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</si>
  <si>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</si>
  <si>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</si>
  <si>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</si>
  <si>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</si>
  <si>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</si>
  <si>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</si>
  <si>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</si>
  <si>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</si>
  <si>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</si>
  <si>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</si>
  <si>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</si>
  <si>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</si>
  <si>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</si>
  <si>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</si>
  <si>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</si>
  <si>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</si>
  <si>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</si>
  <si>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</si>
  <si>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</si>
  <si>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</si>
  <si>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</si>
  <si>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</si>
  <si>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</si>
  <si>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</si>
  <si>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</si>
  <si>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</si>
  <si>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</si>
  <si>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</si>
  <si>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</si>
  <si>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</si>
  <si>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</si>
  <si>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</si>
  <si>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</si>
  <si>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</si>
  <si>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</si>
  <si>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</si>
  <si>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</si>
  <si>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</si>
  <si>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</si>
  <si>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</si>
  <si>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</si>
  <si>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</si>
  <si>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</si>
  <si>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</si>
  <si>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</si>
  <si>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</si>
  <si>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</si>
  <si>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</si>
  <si>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</si>
  <si>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</si>
  <si>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</si>
  <si>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</si>
  <si>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</si>
  <si>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</si>
  <si>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</si>
  <si>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</si>
  <si>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</si>
  <si>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</si>
  <si>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</si>
  <si>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</si>
  <si>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</si>
  <si>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</si>
  <si>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</si>
  <si>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</si>
  <si>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</si>
  <si>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</si>
  <si>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</si>
  <si>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</si>
  <si>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</si>
  <si>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</si>
  <si>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</si>
  <si>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</si>
  <si>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</si>
  <si>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</si>
  <si>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</si>
  <si>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</si>
  <si>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</si>
  <si>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</si>
  <si>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</si>
  <si>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</si>
  <si>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</si>
  <si>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</si>
  <si>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</si>
  <si>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</si>
  <si>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</si>
  <si>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</si>
  <si>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</si>
  <si>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</si>
  <si>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</si>
  <si>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</si>
  <si>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</si>
  <si>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</si>
  <si>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</si>
  <si>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</si>
  <si>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</si>
  <si>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</si>
  <si>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</si>
  <si>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</si>
  <si>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</si>
  <si>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</si>
  <si>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</si>
  <si>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</si>
  <si>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</si>
  <si>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</si>
  <si>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</si>
  <si>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</si>
  <si>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</si>
  <si>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</si>
  <si>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</si>
  <si>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</si>
  <si>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</si>
  <si>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</si>
  <si>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</si>
  <si>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</si>
  <si>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</si>
  <si>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</si>
  <si>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</si>
  <si>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</si>
  <si>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</si>
  <si>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</si>
  <si>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</si>
  <si>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</si>
  <si>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</si>
  <si>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</si>
  <si>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</si>
  <si>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</si>
  <si>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</si>
  <si>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</si>
  <si>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</si>
  <si>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</si>
  <si>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</si>
  <si>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</si>
  <si>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</si>
  <si>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</si>
  <si>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</si>
  <si>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</si>
  <si>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</si>
  <si>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</si>
  <si>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</si>
  <si>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</si>
  <si>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</si>
  <si>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</si>
  <si>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</si>
  <si>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</si>
  <si>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</si>
  <si>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</si>
  <si>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</si>
  <si>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</si>
  <si>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</si>
  <si>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</si>
  <si>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</si>
  <si>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</si>
  <si>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</si>
  <si>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</si>
  <si>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</si>
  <si>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</si>
  <si>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</si>
  <si>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</si>
  <si>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</si>
  <si>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</si>
  <si>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</si>
  <si>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</si>
  <si>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</si>
  <si>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</si>
  <si>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</si>
  <si>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</si>
  <si>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</si>
  <si>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</si>
  <si>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</si>
  <si>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</si>
  <si>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</si>
  <si>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</si>
  <si>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</si>
  <si>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</si>
  <si>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</si>
  <si>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</si>
  <si>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</si>
  <si>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</si>
  <si>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</si>
  <si>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</si>
  <si>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</si>
  <si>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</si>
  <si>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</si>
  <si>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</si>
  <si>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</si>
  <si>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</si>
  <si>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</si>
  <si>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</si>
  <si>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</si>
  <si>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</si>
  <si>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</si>
  <si>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</si>
  <si>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</si>
  <si>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</si>
  <si>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</si>
  <si>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</si>
  <si>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</si>
  <si>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</si>
  <si>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</si>
  <si>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</si>
  <si>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</si>
  <si>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</si>
  <si>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</si>
  <si>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</si>
  <si>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</si>
  <si>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</si>
  <si>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</si>
  <si>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</si>
  <si>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</si>
  <si>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</si>
  <si>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</si>
  <si>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</si>
  <si>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</si>
  <si>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</si>
  <si>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</si>
  <si>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</si>
  <si>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</si>
  <si>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</si>
  <si>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</si>
  <si>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</si>
  <si>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</si>
  <si>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</si>
  <si>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</si>
  <si>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</si>
  <si>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</si>
  <si>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</si>
  <si>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</si>
  <si>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</si>
  <si>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</si>
  <si>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</si>
  <si>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</si>
  <si>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</si>
  <si>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</si>
  <si>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</si>
  <si>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</si>
  <si>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</si>
  <si>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</si>
  <si>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</si>
  <si>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</si>
  <si>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</si>
  <si>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</si>
  <si>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</si>
  <si>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</si>
  <si>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</si>
  <si>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</si>
  <si>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</si>
  <si>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</si>
  <si>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</si>
  <si>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</si>
  <si>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</si>
  <si>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</si>
  <si>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</si>
  <si>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</si>
  <si>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</si>
  <si>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</si>
  <si>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</si>
  <si>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</si>
  <si>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</si>
  <si>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</si>
  <si>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</si>
  <si>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</si>
  <si>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</si>
  <si>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</si>
  <si>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</si>
  <si>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</si>
  <si>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</si>
  <si>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</si>
  <si>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</si>
  <si>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</si>
  <si>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</si>
  <si>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</si>
  <si>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</si>
  <si>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</si>
  <si>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</si>
  <si>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</si>
  <si>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</si>
  <si>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</si>
  <si>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</si>
  <si>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</si>
  <si>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</si>
  <si>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</si>
  <si>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</si>
  <si>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</si>
  <si>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</si>
  <si>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</si>
  <si>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</si>
  <si>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</si>
  <si>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</si>
  <si>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</si>
  <si>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</si>
  <si>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</si>
  <si>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</si>
  <si>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</si>
  <si>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</si>
  <si>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</si>
  <si>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</si>
  <si>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</si>
  <si>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</si>
  <si>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</si>
  <si>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</si>
  <si>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</si>
  <si>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</si>
  <si>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</si>
  <si>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</si>
  <si>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</si>
  <si>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</si>
  <si>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</si>
  <si>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</si>
  <si>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</si>
  <si>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</si>
  <si>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</si>
  <si>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</si>
  <si>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</si>
  <si>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</si>
  <si>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</si>
  <si>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</si>
  <si>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</si>
  <si>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</si>
  <si>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</si>
  <si>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</si>
  <si>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</si>
  <si>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</si>
  <si>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</si>
  <si>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</si>
  <si>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</si>
  <si>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</si>
  <si>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</si>
  <si>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</si>
  <si>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</si>
  <si>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</si>
  <si>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</si>
  <si>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</si>
  <si>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</si>
  <si>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</si>
  <si>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</si>
  <si>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</si>
  <si>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</si>
  <si>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</si>
  <si>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</si>
  <si>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</si>
  <si>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</si>
  <si>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</si>
  <si>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</si>
  <si>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</si>
  <si>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</si>
  <si>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</si>
  <si>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</si>
  <si>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</si>
  <si>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</si>
  <si>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</si>
  <si>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</si>
  <si>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</si>
  <si>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</si>
  <si>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</si>
  <si>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</si>
  <si>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</si>
  <si>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</si>
  <si>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</si>
  <si>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</si>
  <si>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</si>
  <si>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</si>
  <si>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</si>
  <si>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</si>
  <si>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</si>
  <si>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</si>
  <si>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</si>
  <si>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</si>
  <si>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</si>
  <si>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</si>
  <si>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</si>
  <si>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</si>
  <si>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</si>
  <si>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</si>
  <si>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</si>
  <si>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</si>
  <si>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</si>
  <si>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</si>
  <si>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</si>
  <si>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</si>
  <si>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</si>
  <si>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</si>
  <si>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</si>
  <si>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</si>
  <si>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</si>
  <si>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</si>
  <si>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</si>
  <si>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</si>
  <si>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</si>
  <si>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</si>
  <si>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</si>
  <si>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</si>
  <si>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</si>
  <si>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</si>
  <si>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</si>
  <si>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</si>
  <si>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</si>
  <si>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</si>
  <si>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</si>
  <si>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</si>
  <si>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</si>
  <si>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</si>
  <si>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</si>
  <si>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</si>
  <si>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</si>
  <si>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</si>
  <si>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</si>
  <si>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</si>
  <si>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</si>
  <si>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</si>
  <si>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</si>
  <si>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</si>
  <si>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</si>
  <si>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</si>
  <si>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</si>
  <si>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</si>
  <si>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</si>
  <si>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</si>
  <si>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</si>
  <si>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</si>
  <si>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</si>
  <si>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</si>
  <si>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</si>
  <si>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</si>
  <si>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</si>
  <si>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</si>
  <si>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</si>
  <si>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</si>
  <si>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</si>
  <si>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</si>
  <si>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</si>
  <si>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</si>
  <si>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</si>
  <si>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</si>
  <si>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</si>
  <si>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</si>
  <si>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</si>
  <si>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</si>
  <si>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</si>
  <si>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</si>
  <si>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</si>
  <si>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</si>
  <si>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</si>
  <si>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</si>
  <si>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</si>
  <si>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</si>
  <si>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</si>
  <si>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</si>
  <si>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</si>
  <si>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</si>
  <si>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</si>
  <si>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</si>
  <si>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</si>
  <si>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</si>
  <si>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</si>
  <si>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</si>
  <si>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</si>
  <si>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</si>
  <si>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</si>
  <si>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</si>
  <si>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</si>
  <si>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</si>
  <si>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</si>
  <si>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</si>
  <si>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</si>
  <si>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</si>
  <si>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</si>
  <si>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</si>
  <si>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</si>
  <si>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</si>
  <si>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</si>
  <si>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</si>
  <si>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</si>
  <si>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</si>
  <si>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</si>
  <si>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</si>
  <si>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</si>
  <si>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</si>
  <si>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</si>
  <si>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</si>
  <si>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</si>
  <si>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</si>
  <si>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</si>
  <si>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</si>
  <si>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</si>
  <si>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</si>
  <si>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</si>
  <si>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</si>
  <si>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</si>
  <si>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</si>
  <si>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</si>
  <si>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</si>
  <si>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</si>
  <si>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</si>
  <si>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</si>
  <si>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</si>
  <si>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</si>
  <si>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</si>
  <si>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</si>
  <si>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</si>
  <si>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</si>
  <si>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</si>
  <si>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</si>
  <si>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</si>
  <si>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</si>
  <si>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</si>
  <si>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</si>
  <si>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</si>
  <si>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</si>
  <si>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</si>
  <si>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</si>
  <si>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</si>
  <si>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</si>
  <si>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</si>
  <si>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</si>
  <si>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</si>
  <si>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</si>
  <si>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</si>
  <si>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</si>
  <si>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</si>
  <si>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</si>
  <si>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</si>
  <si>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</si>
  <si>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</si>
  <si>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</si>
  <si>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</si>
  <si>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</si>
  <si>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</si>
  <si>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</si>
  <si>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</si>
  <si>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</si>
  <si>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</si>
  <si>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</si>
  <si>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</si>
  <si>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</si>
  <si>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</si>
  <si>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</si>
  <si>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</si>
  <si>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</si>
  <si>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</si>
  <si>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</si>
  <si>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</si>
  <si>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</si>
  <si>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</si>
  <si>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</si>
  <si>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</si>
  <si>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</si>
  <si>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</si>
  <si>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</si>
  <si>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</si>
  <si>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</si>
  <si>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</si>
  <si>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</si>
  <si>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</si>
  <si>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</si>
  <si>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</si>
  <si>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</si>
  <si>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</si>
  <si>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</si>
  <si>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</si>
  <si>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</si>
  <si>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</si>
  <si>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</si>
  <si>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</si>
  <si>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</si>
  <si>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</si>
  <si>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</si>
  <si>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</si>
  <si>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</si>
  <si>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</si>
  <si>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</si>
  <si>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</si>
  <si>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</si>
  <si>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</si>
  <si>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</si>
  <si>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</si>
  <si>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</si>
  <si>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</si>
  <si>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</si>
  <si>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</si>
  <si>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</si>
  <si>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</si>
  <si>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</si>
  <si>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</si>
  <si>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</si>
  <si>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</si>
  <si>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</si>
  <si>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</si>
  <si>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</si>
  <si>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</si>
  <si>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</si>
  <si>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</si>
  <si>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</si>
  <si>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</si>
  <si>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</si>
  <si>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</si>
  <si>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</si>
  <si>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</si>
  <si>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</si>
  <si>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</si>
  <si>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</si>
  <si>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</si>
  <si>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</si>
  <si>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</si>
  <si>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</si>
  <si>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</si>
  <si>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</si>
  <si>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</si>
  <si>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</si>
  <si>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</si>
  <si>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</si>
  <si>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</si>
  <si>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</si>
  <si>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</si>
  <si>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</si>
  <si>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</si>
  <si>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</si>
  <si>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</si>
  <si>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</si>
  <si>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</si>
  <si>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</si>
  <si>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</si>
  <si>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</si>
  <si>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</si>
  <si>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</si>
  <si>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</si>
  <si>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</si>
  <si>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</si>
  <si>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</si>
  <si>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</si>
  <si>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</si>
  <si>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</si>
  <si>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</si>
  <si>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</si>
  <si>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</si>
  <si>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</si>
  <si>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</si>
  <si>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</si>
  <si>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</si>
  <si>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</si>
  <si>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</si>
  <si>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</si>
  <si>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</si>
  <si>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</si>
  <si>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</si>
  <si>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</si>
  <si>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</si>
  <si>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</si>
  <si>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</si>
  <si>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</si>
  <si>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</si>
  <si>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</si>
  <si>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</si>
  <si>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</si>
  <si>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</si>
  <si>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</si>
  <si>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</si>
  <si>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</si>
  <si>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</si>
  <si>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</si>
  <si>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</si>
  <si>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</si>
  <si>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</si>
  <si>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</si>
  <si>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</si>
  <si>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</si>
  <si>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</si>
  <si>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</si>
  <si>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</si>
  <si>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</si>
  <si>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</si>
  <si>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</si>
  <si>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</si>
  <si>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</si>
  <si>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</si>
  <si>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</si>
  <si>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</si>
  <si>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</si>
  <si>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</si>
  <si>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</si>
  <si>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</si>
  <si>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</si>
  <si>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</si>
  <si>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</si>
  <si>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</si>
  <si>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</si>
  <si>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</si>
  <si>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</si>
  <si>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</si>
  <si>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</si>
  <si>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</si>
  <si>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</si>
  <si>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</si>
  <si>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</si>
  <si>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</si>
  <si>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</si>
  <si>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</si>
  <si>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</si>
  <si>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</si>
  <si>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</si>
  <si>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</si>
  <si>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</si>
  <si>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</si>
  <si>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</si>
  <si>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</si>
  <si>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</si>
  <si>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</si>
  <si>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</si>
  <si>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</si>
  <si>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</si>
  <si>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</si>
  <si>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</si>
  <si>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</si>
  <si>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</si>
  <si>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</si>
  <si>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</si>
  <si>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</si>
  <si>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</si>
  <si>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</si>
  <si>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</si>
  <si>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</si>
  <si>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</si>
  <si>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</si>
  <si>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</si>
  <si>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</si>
  <si>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</si>
  <si>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</si>
  <si>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</si>
  <si>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</si>
  <si>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</si>
  <si>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</si>
  <si>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</si>
  <si>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</si>
  <si>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</si>
  <si>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</si>
  <si>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</si>
  <si>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</si>
  <si>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</si>
  <si>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</si>
  <si>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</si>
  <si>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</si>
  <si>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</si>
  <si>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</si>
  <si>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</si>
  <si>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</si>
  <si>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</si>
  <si>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</si>
  <si>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</si>
  <si>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</si>
  <si>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</si>
  <si>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</si>
  <si>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</si>
  <si>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</si>
  <si>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</si>
  <si>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</si>
  <si>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</si>
  <si>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</si>
  <si>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</si>
  <si>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</si>
  <si>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</si>
  <si>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</si>
  <si>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</si>
  <si>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</si>
  <si>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</si>
  <si>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</si>
  <si>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</si>
  <si>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</si>
  <si>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</si>
  <si>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</si>
  <si>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</si>
  <si>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</si>
  <si>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</si>
  <si>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</si>
  <si>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</si>
  <si>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</si>
  <si>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</si>
  <si>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</si>
  <si>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</si>
  <si>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</si>
  <si>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</si>
  <si>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</si>
  <si>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</si>
  <si>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</si>
  <si>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</si>
  <si>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</si>
  <si>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</si>
  <si>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</si>
  <si>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</si>
  <si>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</si>
  <si>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</si>
  <si>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</si>
  <si>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</si>
  <si>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</si>
  <si>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</si>
  <si>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</si>
  <si>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</si>
  <si>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</si>
  <si>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</si>
  <si>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</si>
  <si>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</si>
  <si>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</si>
  <si>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</si>
  <si>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</si>
  <si>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</si>
  <si>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</si>
  <si>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</si>
  <si>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</si>
  <si>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</si>
  <si>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</si>
  <si>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</si>
  <si>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</si>
  <si>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</si>
  <si>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</si>
  <si>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</si>
  <si>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</si>
  <si>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</si>
  <si>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</si>
  <si>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</si>
  <si>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</si>
  <si>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</si>
  <si>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</si>
  <si>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</si>
  <si>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</si>
  <si>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</si>
  <si>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</si>
  <si>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</si>
  <si>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</si>
  <si>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</si>
  <si>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</si>
  <si>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</si>
  <si>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</si>
  <si>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</si>
  <si>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</si>
  <si>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</si>
  <si>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</si>
  <si>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</si>
  <si>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</si>
  <si>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</si>
  <si>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</si>
  <si>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</si>
  <si>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</si>
  <si>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</si>
  <si>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</si>
  <si>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</si>
  <si>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</si>
  <si>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</si>
  <si>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</si>
  <si>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</si>
  <si>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</si>
  <si>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</si>
  <si>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</si>
  <si>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</si>
  <si>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</si>
  <si>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</si>
  <si>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</si>
  <si>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</si>
  <si>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</si>
  <si>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</si>
  <si>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</si>
  <si>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</si>
  <si>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</si>
  <si>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</si>
  <si>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</si>
  <si>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</si>
  <si>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</si>
  <si>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</si>
  <si>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</si>
  <si>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</si>
  <si>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</si>
  <si>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</si>
  <si>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</si>
  <si>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</si>
  <si>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</si>
  <si>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</si>
  <si>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</si>
  <si>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</si>
  <si>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</si>
  <si>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</si>
  <si>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</si>
  <si>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</si>
  <si>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</si>
  <si>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</si>
  <si>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</si>
  <si>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</si>
  <si>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</si>
  <si>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</si>
  <si>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</si>
  <si>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</si>
  <si>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</si>
  <si>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</si>
  <si>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</si>
  <si>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</si>
  <si>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</si>
  <si>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</si>
  <si>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</si>
  <si>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</si>
  <si>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</si>
  <si>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</si>
  <si>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</si>
  <si>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</si>
  <si>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</si>
  <si>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</si>
  <si>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</si>
  <si>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</si>
  <si>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</si>
  <si>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</si>
  <si>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</si>
  <si>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</si>
  <si>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</si>
  <si>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</si>
  <si>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</si>
  <si>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</si>
  <si>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</si>
  <si>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</si>
  <si>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</si>
  <si>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</si>
  <si>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</si>
  <si>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</si>
  <si>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</si>
  <si>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</si>
  <si>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</si>
  <si>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</si>
  <si>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</si>
  <si>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</si>
  <si>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</si>
  <si>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</si>
  <si>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</si>
  <si>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</si>
  <si>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</si>
  <si>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</si>
  <si>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</si>
  <si>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</si>
  <si>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</si>
  <si>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</si>
  <si>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</si>
  <si>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</si>
  <si>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</si>
  <si>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</si>
  <si>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</si>
  <si>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</si>
  <si>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</si>
  <si>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</si>
  <si>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</si>
  <si>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</si>
  <si>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</si>
  <si>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</si>
  <si>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</si>
  <si>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</si>
  <si>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</si>
  <si>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</si>
  <si>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</si>
  <si>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</si>
  <si>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</si>
  <si>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</si>
  <si>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</si>
  <si>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</si>
  <si>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</si>
  <si>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</si>
  <si>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</si>
  <si>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</si>
  <si>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</si>
  <si>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</si>
  <si>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</si>
  <si>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</si>
  <si>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</si>
  <si>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</si>
  <si>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</si>
  <si>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</si>
  <si>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</si>
  <si>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</si>
  <si>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</si>
  <si>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</si>
  <si>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</si>
  <si>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</si>
  <si>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</si>
  <si>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</si>
  <si>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</si>
  <si>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</si>
  <si>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</si>
  <si>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</si>
  <si>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</si>
  <si>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</si>
  <si>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</si>
  <si>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</si>
  <si>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</si>
  <si>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</si>
  <si>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</si>
  <si>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</si>
  <si>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</si>
  <si>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</si>
  <si>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</si>
  <si>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</si>
  <si>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</si>
  <si>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</si>
  <si>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</si>
  <si>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</si>
  <si>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</si>
  <si>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</si>
  <si>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</si>
  <si>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</si>
  <si>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</si>
  <si>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</si>
  <si>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</si>
  <si>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</si>
  <si>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</si>
  <si>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</si>
  <si>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</si>
  <si>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</si>
  <si>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</si>
  <si>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</si>
  <si>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</si>
  <si>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</si>
  <si>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</si>
  <si>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</si>
  <si>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</si>
  <si>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</si>
  <si>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</si>
  <si>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</si>
  <si>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</si>
  <si>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</si>
  <si>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</si>
  <si>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</si>
  <si>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</si>
  <si>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</si>
  <si>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</si>
  <si>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</si>
  <si>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</si>
  <si>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</si>
  <si>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</si>
  <si>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</si>
  <si>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</si>
  <si>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</si>
  <si>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</si>
  <si>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</si>
  <si>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</si>
  <si>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</si>
  <si>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</si>
  <si>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</si>
  <si>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</si>
  <si>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</si>
  <si>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</si>
  <si>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</si>
  <si>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</si>
  <si>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</si>
  <si>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</si>
  <si>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</si>
  <si>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</si>
  <si>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</si>
  <si>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</si>
  <si>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</si>
  <si>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</si>
  <si>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</si>
  <si>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</si>
  <si>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</si>
  <si>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</si>
  <si>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</si>
  <si>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</si>
  <si>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</si>
  <si>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</si>
  <si>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</si>
  <si>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</si>
  <si>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</si>
  <si>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</si>
  <si>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</si>
  <si>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</si>
  <si>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</si>
  <si>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</si>
  <si>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</si>
  <si>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</si>
  <si>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</si>
  <si>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</si>
  <si>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</si>
  <si>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</si>
  <si>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</si>
  <si>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</si>
  <si>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</si>
  <si>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</si>
  <si>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</si>
  <si>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</si>
  <si>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</si>
  <si>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</si>
  <si>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</si>
  <si>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</si>
  <si>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</si>
  <si>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</si>
  <si>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</si>
  <si>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</si>
  <si>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</si>
  <si>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</si>
  <si>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</si>
  <si>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</si>
  <si>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</si>
  <si>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</si>
  <si>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</si>
  <si>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</si>
  <si>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</si>
  <si>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</si>
  <si>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</si>
  <si>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</si>
  <si>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</si>
  <si>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</si>
  <si>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</si>
  <si>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</si>
  <si>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</si>
  <si>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</si>
  <si>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</si>
  <si>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</si>
  <si>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</si>
  <si>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</si>
  <si>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</si>
  <si>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</si>
  <si>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</si>
  <si>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</si>
  <si>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</si>
  <si>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</si>
  <si>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</si>
  <si>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</si>
  <si>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</si>
  <si>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</si>
  <si>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</si>
  <si>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</si>
  <si>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</si>
  <si>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</si>
  <si>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</si>
  <si>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</si>
  <si>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</si>
  <si>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</si>
  <si>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</si>
  <si>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</si>
  <si>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</si>
  <si>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</si>
  <si>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</si>
  <si>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</si>
  <si>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</si>
  <si>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</si>
  <si>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</si>
  <si>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</si>
  <si>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</si>
  <si>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</si>
  <si>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</si>
  <si>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</si>
  <si>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</si>
  <si>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</si>
  <si>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</si>
  <si>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</si>
  <si>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</si>
  <si>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</si>
  <si>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</si>
  <si>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</si>
  <si>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</si>
  <si>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</si>
  <si>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</si>
  <si>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</si>
  <si>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</si>
  <si>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</si>
  <si>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</si>
  <si>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</si>
  <si>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</si>
  <si>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</si>
  <si>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</si>
  <si>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</si>
  <si>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</si>
  <si>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</si>
  <si>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</si>
  <si>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</si>
  <si>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</si>
  <si>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</si>
  <si>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</si>
  <si>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</si>
  <si>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</si>
  <si>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</si>
  <si>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</si>
  <si>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</si>
  <si>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</si>
  <si>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</si>
  <si>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</si>
  <si>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</si>
  <si>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</si>
  <si>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</si>
  <si>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</si>
  <si>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</si>
  <si>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</si>
  <si>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</si>
  <si>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</si>
  <si>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</si>
  <si>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</si>
  <si>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</si>
  <si>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</si>
  <si>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</si>
  <si>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</si>
  <si>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</si>
  <si>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</si>
  <si>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</si>
  <si>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</si>
  <si>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</si>
  <si>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</si>
  <si>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</si>
  <si>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</si>
  <si>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</si>
  <si>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</si>
  <si>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</si>
  <si>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</si>
  <si>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</si>
  <si>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</si>
  <si>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</si>
  <si>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</si>
  <si>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</si>
  <si>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</si>
  <si>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</si>
  <si>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</si>
  <si>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</si>
  <si>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</si>
  <si>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</si>
  <si>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</si>
  <si>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</si>
  <si>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</si>
  <si>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</si>
  <si>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</si>
  <si>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</si>
  <si>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</si>
  <si>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</si>
  <si>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</si>
  <si>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</si>
  <si>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</si>
  <si>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</si>
  <si>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</si>
  <si>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</si>
  <si>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</si>
  <si>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</si>
  <si>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</si>
  <si>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</si>
  <si>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</si>
  <si>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</si>
  <si>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</si>
  <si>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</si>
  <si>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</si>
  <si>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</si>
  <si>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</si>
  <si>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</si>
  <si>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</si>
  <si>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</si>
  <si>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</si>
  <si>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</si>
  <si>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</si>
  <si>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</si>
  <si>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</si>
  <si>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</si>
  <si>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</si>
  <si>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</si>
  <si>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</si>
  <si>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</si>
  <si>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</si>
  <si>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</si>
  <si>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</si>
  <si>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</si>
  <si>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</si>
  <si>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</si>
  <si>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</si>
  <si>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</si>
  <si>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</si>
  <si>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</si>
  <si>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</si>
  <si>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</si>
  <si>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</si>
  <si>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</si>
  <si>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</si>
  <si>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</si>
  <si>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</si>
  <si>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</si>
  <si>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</si>
  <si>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</si>
  <si>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</si>
  <si>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</si>
  <si>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</si>
  <si>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</si>
  <si>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</si>
  <si>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</si>
  <si>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</si>
  <si>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</si>
  <si>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</si>
  <si>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</si>
  <si>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</si>
  <si>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</si>
  <si>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</si>
  <si>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</si>
  <si>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</si>
  <si>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</si>
  <si>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</si>
  <si>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</si>
  <si>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</si>
  <si>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</si>
  <si>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</si>
  <si>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</si>
  <si>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</si>
  <si>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</si>
  <si>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</si>
  <si>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</si>
  <si>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</si>
  <si>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</si>
  <si>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</si>
  <si>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</si>
  <si>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</si>
  <si>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</si>
  <si>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</si>
  <si>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</si>
  <si>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</si>
  <si>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</si>
  <si>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</si>
  <si>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</si>
  <si>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</si>
  <si>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</si>
  <si>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</si>
  <si>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</si>
  <si>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</si>
  <si>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</si>
  <si>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</si>
  <si>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</si>
  <si>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</si>
  <si>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</si>
  <si>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</si>
  <si>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</si>
  <si>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</si>
  <si>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</si>
  <si>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</si>
  <si>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</si>
  <si>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</si>
  <si>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</si>
  <si>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</si>
  <si>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</si>
  <si>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</si>
  <si>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</si>
  <si>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</si>
  <si>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</si>
  <si>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</si>
  <si>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</si>
  <si>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</si>
  <si>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</si>
  <si>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</si>
  <si>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</si>
  <si>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</si>
  <si>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</si>
  <si>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</si>
  <si>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</si>
  <si>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</si>
  <si>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</si>
  <si>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</si>
  <si>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</si>
  <si>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</si>
  <si>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</si>
  <si>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</si>
  <si>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</si>
  <si>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</si>
  <si>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</si>
  <si>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</si>
  <si>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</si>
  <si>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</si>
  <si>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</si>
  <si>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</si>
  <si>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</si>
  <si>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</si>
  <si>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</si>
  <si>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</si>
  <si>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</si>
  <si>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</si>
  <si>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</si>
  <si>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</si>
  <si>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</si>
  <si>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</si>
  <si>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</si>
  <si>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</si>
  <si>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</si>
  <si>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</si>
  <si>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</si>
  <si>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</si>
  <si>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</si>
  <si>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</si>
  <si>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</si>
  <si>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</si>
  <si>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</si>
  <si>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</si>
  <si>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</si>
  <si>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</si>
  <si>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</si>
  <si>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</si>
  <si>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</si>
  <si>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</si>
  <si>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</si>
  <si>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</si>
  <si>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</si>
  <si>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</si>
  <si>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</si>
  <si>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</si>
  <si>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</si>
  <si>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</si>
  <si>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</si>
  <si>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</si>
  <si>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</si>
  <si>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</si>
  <si>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</si>
  <si>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</si>
  <si>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</si>
  <si>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</si>
  <si>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</si>
  <si>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</si>
  <si>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</si>
  <si>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</si>
  <si>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</si>
  <si>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</si>
  <si>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</si>
  <si>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</si>
  <si>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</si>
  <si>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</si>
  <si>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</si>
  <si>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</si>
  <si>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</si>
  <si>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</si>
  <si>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</si>
  <si>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</si>
  <si>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</si>
  <si>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</si>
  <si>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</si>
  <si>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</si>
  <si>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</si>
  <si>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</si>
  <si>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</si>
  <si>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</si>
  <si>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</si>
  <si>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</si>
  <si>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</si>
  <si>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</si>
  <si>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</si>
  <si>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</si>
  <si>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</si>
  <si>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</si>
  <si>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</si>
  <si>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</si>
  <si>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</si>
  <si>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</si>
  <si>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</si>
  <si>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</si>
  <si>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</si>
  <si>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</si>
  <si>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</si>
  <si>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</si>
  <si>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</si>
  <si>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</si>
  <si>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</si>
  <si>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</si>
  <si>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</si>
  <si>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</si>
  <si>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</si>
  <si>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</si>
  <si>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</si>
  <si>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</si>
  <si>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</si>
  <si>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</si>
  <si>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</si>
  <si>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</si>
  <si>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</si>
  <si>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</si>
  <si>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</si>
  <si>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</si>
  <si>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</si>
  <si>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</si>
  <si>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</si>
  <si>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</si>
  <si>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</si>
  <si>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</si>
  <si>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</si>
  <si>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</si>
  <si>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</si>
  <si>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</si>
  <si>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</si>
  <si>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</si>
  <si>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</si>
  <si>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</si>
  <si>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</si>
  <si>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</si>
  <si>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</si>
  <si>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</si>
  <si>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</si>
  <si>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</si>
  <si>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</si>
  <si>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</si>
  <si>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</si>
  <si>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</si>
  <si>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</si>
  <si>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</si>
  <si>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</si>
  <si>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</si>
  <si>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</si>
  <si>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</si>
  <si>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</si>
  <si>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</si>
  <si>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</si>
  <si>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</si>
  <si>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</si>
  <si>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</si>
  <si>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</si>
  <si>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</si>
  <si>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</si>
  <si>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</si>
  <si>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</si>
  <si>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</si>
  <si>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</si>
  <si>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</si>
  <si>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</si>
  <si>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</si>
  <si>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</si>
  <si>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</si>
  <si>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</si>
  <si>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</si>
  <si>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</si>
  <si>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</si>
  <si>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</si>
  <si>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</si>
  <si>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</si>
  <si>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</si>
  <si>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</si>
  <si>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</si>
  <si>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</si>
  <si>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</si>
  <si>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</si>
  <si>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</si>
  <si>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</si>
  <si>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</si>
  <si>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</si>
  <si>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</si>
  <si>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</si>
  <si>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</si>
  <si>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</si>
  <si>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</si>
  <si>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</si>
  <si>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</si>
  <si>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</si>
  <si>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</si>
  <si>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</si>
  <si>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</si>
  <si>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</si>
  <si>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</si>
  <si>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</si>
  <si>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</si>
  <si>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</si>
  <si>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</si>
  <si>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</si>
  <si>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</si>
  <si>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</si>
  <si>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</si>
  <si>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</si>
  <si>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</si>
  <si>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</si>
  <si>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</si>
  <si>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</si>
  <si>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</si>
  <si>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</si>
  <si>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</si>
  <si>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</si>
  <si>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</si>
  <si>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</si>
  <si>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</si>
  <si>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</si>
  <si>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</si>
  <si>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</si>
  <si>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</si>
  <si>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</si>
  <si>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</si>
  <si>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</si>
  <si>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</si>
  <si>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</si>
  <si>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</si>
  <si>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</si>
  <si>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</si>
  <si>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</si>
  <si>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</si>
  <si>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</si>
  <si>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</si>
  <si>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</si>
  <si>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</si>
  <si>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</si>
  <si>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</si>
  <si>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</si>
  <si>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</si>
  <si>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</si>
  <si>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</si>
  <si>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</si>
  <si>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</si>
  <si>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</si>
  <si>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</si>
  <si>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</si>
  <si>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</si>
  <si>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</si>
  <si>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</si>
  <si>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</si>
  <si>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</si>
  <si>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</si>
  <si>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</si>
  <si>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</si>
  <si>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</si>
  <si>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</si>
  <si>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</si>
  <si>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</si>
  <si>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</si>
  <si>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</si>
  <si>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</si>
  <si>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</si>
  <si>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</si>
  <si>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</si>
  <si>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</si>
  <si>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</si>
  <si>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</si>
  <si>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</si>
  <si>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</si>
  <si>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</si>
  <si>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</si>
  <si>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</si>
  <si>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</si>
  <si>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</si>
  <si>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</si>
  <si>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</si>
  <si>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</si>
  <si>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</si>
  <si>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</si>
  <si>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</si>
  <si>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</si>
  <si>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</si>
  <si>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</si>
  <si>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</si>
  <si>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</si>
  <si>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</si>
  <si>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</si>
  <si>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</si>
  <si>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</si>
  <si>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</si>
  <si>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</si>
  <si>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</si>
  <si>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</si>
  <si>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</si>
  <si>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</si>
  <si>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</si>
  <si>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</si>
  <si>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</si>
  <si>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</si>
  <si>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</si>
  <si>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</si>
  <si>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</si>
  <si>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</si>
  <si>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</si>
  <si>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</si>
  <si>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</si>
  <si>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</si>
  <si>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</si>
  <si>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</si>
  <si>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</si>
  <si>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</si>
  <si>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</si>
  <si>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</si>
  <si>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</si>
  <si>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</si>
  <si>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</si>
  <si>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</si>
  <si>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</si>
  <si>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</si>
  <si>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</si>
  <si>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</si>
  <si>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</si>
  <si>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</si>
  <si>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</si>
  <si>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</si>
  <si>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</si>
  <si>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</si>
  <si>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</si>
  <si>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</si>
  <si>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</si>
  <si>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</si>
  <si>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</si>
  <si>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</si>
  <si>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</si>
  <si>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</si>
  <si>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</si>
  <si>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</si>
  <si>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</si>
  <si>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</si>
  <si>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</si>
  <si>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</si>
  <si>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</si>
  <si>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</si>
  <si>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</si>
  <si>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</si>
  <si>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</si>
  <si>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</si>
  <si>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</si>
  <si>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</si>
  <si>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</si>
  <si>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</si>
  <si>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</si>
  <si>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</si>
  <si>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</si>
  <si>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</si>
  <si>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</si>
  <si>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</si>
  <si>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</si>
  <si>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</si>
  <si>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</si>
  <si>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</si>
  <si>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</si>
  <si>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</si>
  <si>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</si>
  <si>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</si>
  <si>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</si>
  <si>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</si>
  <si>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</si>
  <si>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</si>
  <si>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</si>
  <si>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</si>
  <si>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</si>
  <si>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</si>
  <si>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</si>
  <si>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</si>
  <si>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</si>
  <si>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</si>
  <si>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</si>
  <si>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</si>
  <si>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</si>
  <si>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</si>
  <si>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</si>
  <si>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</si>
  <si>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</si>
  <si>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</si>
  <si>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</si>
  <si>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</si>
  <si>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</si>
  <si>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</si>
  <si>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</si>
  <si>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</si>
  <si>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</si>
  <si>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</si>
  <si>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</si>
  <si>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</si>
  <si>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</si>
  <si>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</si>
  <si>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</si>
  <si>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</si>
  <si>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</si>
  <si>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</si>
  <si>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</si>
  <si>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</si>
  <si>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</si>
  <si>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</si>
  <si>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</si>
  <si>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</si>
  <si>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</si>
  <si>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</si>
  <si>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</si>
  <si>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</si>
  <si>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</si>
  <si>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</si>
  <si>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</si>
  <si>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</si>
  <si>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</si>
  <si>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</si>
  <si>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</si>
  <si>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</si>
  <si>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</si>
  <si>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</si>
  <si>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</si>
  <si>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</si>
  <si>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</si>
  <si>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</si>
  <si>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</si>
  <si>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</si>
  <si>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</si>
  <si>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</si>
  <si>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</si>
  <si>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</si>
  <si>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</si>
  <si>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</si>
  <si>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</si>
  <si>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</si>
  <si>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</si>
  <si>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</si>
  <si>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</si>
  <si>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</si>
  <si>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</si>
  <si>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</si>
  <si>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</si>
  <si>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</si>
  <si>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</si>
  <si>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</si>
  <si>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</si>
  <si>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</si>
  <si>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</si>
  <si>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</si>
  <si>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</si>
  <si>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</si>
  <si>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</si>
  <si>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</si>
  <si>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</si>
  <si>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</si>
  <si>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</si>
  <si>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</si>
  <si>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</si>
  <si>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</si>
  <si>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</si>
  <si>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</si>
  <si>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</si>
  <si>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</si>
  <si>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</si>
  <si>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</si>
  <si>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</si>
  <si>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</si>
  <si>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</si>
  <si>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</si>
  <si>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</si>
  <si>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</si>
  <si>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</si>
  <si>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</si>
  <si>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</si>
  <si>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</si>
  <si>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</si>
  <si>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</si>
  <si>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</si>
  <si>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</si>
  <si>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</si>
  <si>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</si>
  <si>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</si>
  <si>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</si>
  <si>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</si>
  <si>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</si>
  <si>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</si>
  <si>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</si>
  <si>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</si>
  <si>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</si>
  <si>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</si>
  <si>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</si>
  <si>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</si>
  <si>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</si>
  <si>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</si>
  <si>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</si>
  <si>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</si>
  <si>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</si>
  <si>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</si>
  <si>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</si>
  <si>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</si>
  <si>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</si>
  <si>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</si>
  <si>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</si>
  <si>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</si>
  <si>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</si>
  <si>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</si>
  <si>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</si>
  <si>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</si>
  <si>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</si>
  <si>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</si>
  <si>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</si>
  <si>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</si>
  <si>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</si>
  <si>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</si>
  <si>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</si>
  <si>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</si>
  <si>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</si>
  <si>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</si>
  <si>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</si>
  <si>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</si>
  <si>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</si>
  <si>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</si>
  <si>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</si>
  <si>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</si>
  <si>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</si>
  <si>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</si>
  <si>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</si>
  <si>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</si>
  <si>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</si>
  <si>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</si>
  <si>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</si>
  <si>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</si>
  <si>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</si>
  <si>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</si>
  <si>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</si>
  <si>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</si>
  <si>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</si>
  <si>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</si>
  <si>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</si>
  <si>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</si>
  <si>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</si>
  <si>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</si>
  <si>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</si>
  <si>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</si>
  <si>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</si>
  <si>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</si>
  <si>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</si>
  <si>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</si>
  <si>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</si>
  <si>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</si>
  <si>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</si>
  <si>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</si>
  <si>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</si>
  <si>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</si>
  <si>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</si>
  <si>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</si>
  <si>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</si>
  <si>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</si>
  <si>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</si>
  <si>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</si>
  <si>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</si>
  <si>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</si>
  <si>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</si>
  <si>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</si>
  <si>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</si>
  <si>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</si>
  <si>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</si>
  <si>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</si>
  <si>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</si>
  <si>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</si>
  <si>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</si>
  <si>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</si>
  <si>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</si>
  <si>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</si>
  <si>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</si>
  <si>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</si>
  <si>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</si>
  <si>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</si>
  <si>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</si>
  <si>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</si>
  <si>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</si>
  <si>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</si>
  <si>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</si>
  <si>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</si>
  <si>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</si>
  <si>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</si>
  <si>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</si>
  <si>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</si>
  <si>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</si>
  <si>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</si>
  <si>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</si>
  <si>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</si>
  <si>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</si>
  <si>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</si>
  <si>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</si>
  <si>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</si>
  <si>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</si>
  <si>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</si>
  <si>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</si>
  <si>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</si>
  <si>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</si>
  <si>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</si>
  <si>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</si>
  <si>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</si>
  <si>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</si>
  <si>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</si>
  <si>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</si>
  <si>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</si>
  <si>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</si>
  <si>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</si>
  <si>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</si>
  <si>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</si>
  <si>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</si>
  <si>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</si>
  <si>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</si>
  <si>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</si>
  <si>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</si>
  <si>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</si>
  <si>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</si>
  <si>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</si>
  <si>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</si>
  <si>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</si>
  <si>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</si>
  <si>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</si>
  <si>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</si>
  <si>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</si>
  <si>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</si>
  <si>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</si>
  <si>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</si>
  <si>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</si>
  <si>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</si>
  <si>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</si>
  <si>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</si>
  <si>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</si>
  <si>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</si>
  <si>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</si>
  <si>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</si>
  <si>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</si>
  <si>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</si>
  <si>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</si>
  <si>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</si>
  <si>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</si>
  <si>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</si>
  <si>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</si>
  <si>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</si>
  <si>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</si>
  <si>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</si>
  <si>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</si>
  <si>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</si>
  <si>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</si>
  <si>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</si>
  <si>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</si>
  <si>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</si>
  <si>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</si>
  <si>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</si>
  <si>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</si>
  <si>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</si>
  <si>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</si>
  <si>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</si>
  <si>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</si>
  <si>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</si>
  <si>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</si>
  <si>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</si>
  <si>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</si>
  <si>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</si>
  <si>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</si>
  <si>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</si>
  <si>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</si>
  <si>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</si>
  <si>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</si>
  <si>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</si>
  <si>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</si>
  <si>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</si>
  <si>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</si>
  <si>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</si>
  <si>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</si>
  <si>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</si>
  <si>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</si>
  <si>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</si>
  <si>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</si>
  <si>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</si>
  <si>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</si>
  <si>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</si>
  <si>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</si>
  <si>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</si>
  <si>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</si>
  <si>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</si>
  <si>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</si>
  <si>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</si>
  <si>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</si>
  <si>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</si>
  <si>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</si>
  <si>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</si>
  <si>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</si>
  <si>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</si>
  <si>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</si>
  <si>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</si>
  <si>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</si>
  <si>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</si>
  <si>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</si>
  <si>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</si>
  <si>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</si>
  <si>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</si>
  <si>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</si>
  <si>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</si>
  <si>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</si>
  <si>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</si>
  <si>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</si>
  <si>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</si>
  <si>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</si>
  <si>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</si>
  <si>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</si>
  <si>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</si>
  <si>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</si>
  <si>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</si>
  <si>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</si>
  <si>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</si>
  <si>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</si>
  <si>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</si>
  <si>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</si>
  <si>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</si>
  <si>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</si>
  <si>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</si>
  <si>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</si>
  <si>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</si>
  <si>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</si>
  <si>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</si>
  <si>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</si>
  <si>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</si>
  <si>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</si>
  <si>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</si>
  <si>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</si>
  <si>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</si>
  <si>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</si>
  <si>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</si>
  <si>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</si>
  <si>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</si>
  <si>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</si>
  <si>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</si>
  <si>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</si>
  <si>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</si>
  <si>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</si>
  <si>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</si>
  <si>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</si>
  <si>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</si>
  <si>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</si>
  <si>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</si>
  <si>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</si>
  <si>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</si>
  <si>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</si>
  <si>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</si>
  <si>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</si>
  <si>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</si>
  <si>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</si>
  <si>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</si>
  <si>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</si>
  <si>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</si>
  <si>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</si>
  <si>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</si>
  <si>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</si>
  <si>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</si>
  <si>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</si>
  <si>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</si>
  <si>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</si>
  <si>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</si>
  <si>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</si>
  <si>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</si>
  <si>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</si>
  <si>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</si>
  <si>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</si>
  <si>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</si>
  <si>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</si>
  <si>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</si>
  <si>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</si>
  <si>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</si>
  <si>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</si>
  <si>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</si>
  <si>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</si>
  <si>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</si>
  <si>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</si>
  <si>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</si>
  <si>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</si>
  <si>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</si>
  <si>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</si>
  <si>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</si>
  <si>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</si>
  <si>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</si>
  <si>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</si>
  <si>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</si>
  <si>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</si>
  <si>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</si>
  <si>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</si>
  <si>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</si>
  <si>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</si>
  <si>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</si>
  <si>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</si>
  <si>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</si>
  <si>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</si>
  <si>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</si>
  <si>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</si>
  <si>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</si>
  <si>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</si>
  <si>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</si>
  <si>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</si>
  <si>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</si>
  <si>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</si>
  <si>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</si>
  <si>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</si>
  <si>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</si>
  <si>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</si>
  <si>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</si>
  <si>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</si>
  <si>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</si>
  <si>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</si>
  <si>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</si>
  <si>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</si>
  <si>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</si>
  <si>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</si>
  <si>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</si>
  <si>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</si>
  <si>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</si>
  <si>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</si>
  <si>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</si>
  <si>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</si>
  <si>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</si>
  <si>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</si>
  <si>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</si>
  <si>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</si>
  <si>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</si>
  <si>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</si>
  <si>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</si>
  <si>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</si>
  <si>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</si>
  <si>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</si>
  <si>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</si>
  <si>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</si>
  <si>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</si>
  <si>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</si>
  <si>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</si>
  <si>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</si>
  <si>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</si>
  <si>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</si>
  <si>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</si>
  <si>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</si>
  <si>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</si>
  <si>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</si>
  <si>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</si>
  <si>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</si>
  <si>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</si>
  <si>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</si>
  <si>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</si>
  <si>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</si>
  <si>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</si>
  <si>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</si>
  <si>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</si>
  <si>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</si>
  <si>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</si>
  <si>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</si>
  <si>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</si>
  <si>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</si>
  <si>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</si>
  <si>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</si>
  <si>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</si>
  <si>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</si>
  <si>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</si>
  <si>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</si>
  <si>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</si>
  <si>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</si>
  <si>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</si>
  <si>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</si>
  <si>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</si>
  <si>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</si>
  <si>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</si>
  <si>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</si>
  <si>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</si>
  <si>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</si>
  <si>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</si>
  <si>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</si>
  <si>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</si>
  <si>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</si>
  <si>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</si>
  <si>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</si>
  <si>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</si>
  <si>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</si>
  <si>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</si>
  <si>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</si>
  <si>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</si>
  <si>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</si>
  <si>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</si>
  <si>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</si>
  <si>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</si>
  <si>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</si>
  <si>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</si>
  <si>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</si>
  <si>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</si>
  <si>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</si>
  <si>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</si>
  <si>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</si>
  <si>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</si>
  <si>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</si>
  <si>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</si>
  <si>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</si>
  <si>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</si>
  <si>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</si>
  <si>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</si>
  <si>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</si>
  <si>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</si>
  <si>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</si>
  <si>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</si>
  <si>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</si>
  <si>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</si>
  <si>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</si>
  <si>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</si>
  <si>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</si>
  <si>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</si>
  <si>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</si>
  <si>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</si>
  <si>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</si>
  <si>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</si>
  <si>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</si>
  <si>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</si>
  <si>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</si>
  <si>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</si>
  <si>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</si>
  <si>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</si>
  <si>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</si>
  <si>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</si>
  <si>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</si>
  <si>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</si>
  <si>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</si>
  <si>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</si>
  <si>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</si>
  <si>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</si>
  <si>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</si>
  <si>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</si>
  <si>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</si>
  <si>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</si>
  <si>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</si>
  <si>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</si>
  <si>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</si>
  <si>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</si>
  <si>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</si>
  <si>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</si>
  <si>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</si>
  <si>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</si>
  <si>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</si>
  <si>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</si>
  <si>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</si>
  <si>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</si>
  <si>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</si>
  <si>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</si>
  <si>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</si>
  <si>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</si>
  <si>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</si>
  <si>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</si>
  <si>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</si>
  <si>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</si>
  <si>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</si>
  <si>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</si>
  <si>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</si>
  <si>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</si>
  <si>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</si>
  <si>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</si>
  <si>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</si>
  <si>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</si>
  <si>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</si>
  <si>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</si>
  <si>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</si>
  <si>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</si>
  <si>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</si>
  <si>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</si>
  <si>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</si>
  <si>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</si>
  <si>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</si>
  <si>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</si>
  <si>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</si>
  <si>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</si>
  <si>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</si>
  <si>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</si>
  <si>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</si>
  <si>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</si>
  <si>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</si>
  <si>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</si>
  <si>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</si>
  <si>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</si>
  <si>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</si>
  <si>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</si>
  <si>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</si>
  <si>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</si>
  <si>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</si>
  <si>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</si>
  <si>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</si>
  <si>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</si>
  <si>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</si>
  <si>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</si>
  <si>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</si>
  <si>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</si>
  <si>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</si>
  <si>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</si>
  <si>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</si>
  <si>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</si>
  <si>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</si>
  <si>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</si>
  <si>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</si>
  <si>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</si>
  <si>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</si>
  <si>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</si>
  <si>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</si>
  <si>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</si>
  <si>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</si>
  <si>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</si>
  <si>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</si>
  <si>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</si>
  <si>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</si>
  <si>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</si>
  <si>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</si>
  <si>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</si>
  <si>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</si>
  <si>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</si>
  <si>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</si>
  <si>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</si>
  <si>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</si>
  <si>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</si>
  <si>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</si>
  <si>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</si>
  <si>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</si>
  <si>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</si>
  <si>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</si>
  <si>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</si>
  <si>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</si>
  <si>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</si>
  <si>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</si>
  <si>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</si>
  <si>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</si>
  <si>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</si>
  <si>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</si>
  <si>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</si>
  <si>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</si>
  <si>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</si>
  <si>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</si>
  <si>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</si>
  <si>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</si>
  <si>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</si>
  <si>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</si>
  <si>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</si>
  <si>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</si>
  <si>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</si>
  <si>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</si>
  <si>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</si>
  <si>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</si>
  <si>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</si>
  <si>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</si>
  <si>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</si>
  <si>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</si>
  <si>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</si>
  <si>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</si>
  <si>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</si>
  <si>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</si>
  <si>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</si>
  <si>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</si>
  <si>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</si>
  <si>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</si>
  <si>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</si>
  <si>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</si>
  <si>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</si>
  <si>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</si>
  <si>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</si>
  <si>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</si>
  <si>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</si>
  <si>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</si>
  <si>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</si>
  <si>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</si>
  <si>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</si>
  <si>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</si>
  <si>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</si>
  <si>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</si>
  <si>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</si>
  <si>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</si>
  <si>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</si>
  <si>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</si>
  <si>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</si>
  <si>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</si>
  <si>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</si>
  <si>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</si>
  <si>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</si>
  <si>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</si>
  <si>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</si>
  <si>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</si>
  <si>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</si>
  <si>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</si>
  <si>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</si>
  <si>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</si>
  <si>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</si>
  <si>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</si>
  <si>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</si>
  <si>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</si>
  <si>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</si>
  <si>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</si>
  <si>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</si>
  <si>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</si>
  <si>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</si>
  <si>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</si>
  <si>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</si>
  <si>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</si>
  <si>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</si>
  <si>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</si>
  <si>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</si>
  <si>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</si>
  <si>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</si>
  <si>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</si>
  <si>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</si>
  <si>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</si>
  <si>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</si>
  <si>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</si>
  <si>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</si>
  <si>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</si>
  <si>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</si>
  <si>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</si>
  <si>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</si>
  <si>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</si>
  <si>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</si>
  <si>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</si>
  <si>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</si>
  <si>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</si>
  <si>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</si>
  <si>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</si>
  <si>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</si>
  <si>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</si>
  <si>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</si>
  <si>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</si>
  <si>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</si>
  <si>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</si>
  <si>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</si>
  <si>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</si>
  <si>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</si>
  <si>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</si>
  <si>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</si>
  <si>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</si>
  <si>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</si>
  <si>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</si>
  <si>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</si>
  <si>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</si>
  <si>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</si>
  <si>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</si>
  <si>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</si>
  <si>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</si>
  <si>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</si>
  <si>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</si>
  <si>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</si>
  <si>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</si>
  <si>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</si>
  <si>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</si>
  <si>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</si>
  <si>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</si>
  <si>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</si>
  <si>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</si>
  <si>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</si>
  <si>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</si>
  <si>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</si>
  <si>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</si>
  <si>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</si>
  <si>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</si>
  <si>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</si>
  <si>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</si>
  <si>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</si>
  <si>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</si>
  <si>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</si>
  <si>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</si>
  <si>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</si>
  <si>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</si>
  <si>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</si>
  <si>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</si>
  <si>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</si>
  <si>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</si>
  <si>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</si>
  <si>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</si>
  <si>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</si>
  <si>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</si>
  <si>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</si>
  <si>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</si>
  <si>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</si>
  <si>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</si>
  <si>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</si>
  <si>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</si>
  <si>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</si>
  <si>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</si>
  <si>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</si>
  <si>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</si>
  <si>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</si>
  <si>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</si>
  <si>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</si>
  <si>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</si>
  <si>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</si>
  <si>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</si>
  <si>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</si>
  <si>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</si>
  <si>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</si>
  <si>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</si>
  <si>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</si>
  <si>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</si>
  <si>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</si>
  <si>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</si>
  <si>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</si>
  <si>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</si>
  <si>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</si>
  <si>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</si>
  <si>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</si>
  <si>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</si>
  <si>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</si>
  <si>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</si>
  <si>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</si>
  <si>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</si>
  <si>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</si>
  <si>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</si>
  <si>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</si>
  <si>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</si>
  <si>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</si>
  <si>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</si>
  <si>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</si>
  <si>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</si>
  <si>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</si>
  <si>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</si>
  <si>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</si>
  <si>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</si>
  <si>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</si>
  <si>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</si>
  <si>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</si>
  <si>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</si>
  <si>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</si>
  <si>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</si>
  <si>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</si>
  <si>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</si>
  <si>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</si>
  <si>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</si>
  <si>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</si>
  <si>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</si>
  <si>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</si>
  <si>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</si>
  <si>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</si>
  <si>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</si>
  <si>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</si>
  <si>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</si>
  <si>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</si>
  <si>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</si>
  <si>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</si>
  <si>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</si>
  <si>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</si>
  <si>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</si>
  <si>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</si>
  <si>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</si>
  <si>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</si>
  <si>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</si>
  <si>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</si>
  <si>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</si>
  <si>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</si>
  <si>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</si>
  <si>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</si>
  <si>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</si>
  <si>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</si>
  <si>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</si>
  <si>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</si>
  <si>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</si>
  <si>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</si>
  <si>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</si>
  <si>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</si>
  <si>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</si>
  <si>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</si>
  <si>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</si>
  <si>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</si>
  <si>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</si>
  <si>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</si>
  <si>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</si>
  <si>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</si>
  <si>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</si>
  <si>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</si>
  <si>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</si>
  <si>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</si>
  <si>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</si>
  <si>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</si>
  <si>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</si>
  <si>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</si>
  <si>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</si>
  <si>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</si>
  <si>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</si>
  <si>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</si>
  <si>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</si>
  <si>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</si>
  <si>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</si>
  <si>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</si>
  <si>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</si>
  <si>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</si>
  <si>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</si>
  <si>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</si>
  <si>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</si>
  <si>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</si>
  <si>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</si>
  <si>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</si>
  <si>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</si>
  <si>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</si>
  <si>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</si>
  <si>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</si>
  <si>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</si>
  <si>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</si>
  <si>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</si>
  <si>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</si>
  <si>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</si>
  <si>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</si>
  <si>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</si>
  <si>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</si>
  <si>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</si>
  <si>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</si>
  <si>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</si>
  <si>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</si>
  <si>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</si>
  <si>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</si>
  <si>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</si>
  <si>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</si>
  <si>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</si>
  <si>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</si>
  <si>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</si>
  <si>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</si>
  <si>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</si>
  <si>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</si>
  <si>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</si>
  <si>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</si>
  <si>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</si>
  <si>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</si>
  <si>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</si>
  <si>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</si>
  <si>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</si>
  <si>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</si>
  <si>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</si>
  <si>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</si>
  <si>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</si>
  <si>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</si>
  <si>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</si>
  <si>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</si>
  <si>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</si>
  <si>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</si>
  <si>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</si>
  <si>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</si>
  <si>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</si>
  <si>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</si>
  <si>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</si>
  <si>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</si>
  <si>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</si>
  <si>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</si>
  <si>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</si>
  <si>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</si>
  <si>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</si>
  <si>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</si>
  <si>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</si>
  <si>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</si>
  <si>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</si>
  <si>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</si>
  <si>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</si>
  <si>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</si>
  <si>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</si>
  <si>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</si>
  <si>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</si>
  <si>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</si>
  <si>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</si>
  <si>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</si>
  <si>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</si>
  <si>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</si>
  <si>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</si>
  <si>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</si>
  <si>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</si>
  <si>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</si>
  <si>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</si>
  <si>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</si>
  <si>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</si>
  <si>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</si>
  <si>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</si>
  <si>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</si>
  <si>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</si>
  <si>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</si>
  <si>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</si>
  <si>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</si>
  <si>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</si>
  <si>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</si>
  <si>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</si>
  <si>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</si>
  <si>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</si>
  <si>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</si>
  <si>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</si>
  <si>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</si>
  <si>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</si>
  <si>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</si>
  <si>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</si>
  <si>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</si>
  <si>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</si>
  <si>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</si>
  <si>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</si>
  <si>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</si>
  <si>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</si>
  <si>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</si>
  <si>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</si>
  <si>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</si>
  <si>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</si>
  <si>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</si>
  <si>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</si>
  <si>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</si>
  <si>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</si>
  <si>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</si>
  <si>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</si>
  <si>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</si>
  <si>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</si>
  <si>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</si>
  <si>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</si>
  <si>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</si>
  <si>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</si>
  <si>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</si>
  <si>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</si>
  <si>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</si>
  <si>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</si>
  <si>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</si>
  <si>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</si>
  <si>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</si>
  <si>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</si>
  <si>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</si>
  <si>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</si>
  <si>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</si>
  <si>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</si>
  <si>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</si>
  <si>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</si>
  <si>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</si>
  <si>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</si>
  <si>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</si>
  <si>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</si>
  <si>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</si>
  <si>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</si>
  <si>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</si>
  <si>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</si>
  <si>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</si>
  <si>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</si>
  <si>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</si>
  <si>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</si>
  <si>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</si>
  <si>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</si>
  <si>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</si>
  <si>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</si>
  <si>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</si>
  <si>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</si>
  <si>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</si>
  <si>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</si>
  <si>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</si>
  <si>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</si>
  <si>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</si>
  <si>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</si>
  <si>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</si>
  <si>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</si>
  <si>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</si>
  <si>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</si>
  <si>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</si>
  <si>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</si>
  <si>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</si>
  <si>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</si>
  <si>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</si>
  <si>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</si>
  <si>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</si>
  <si>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</si>
  <si>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</si>
  <si>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</si>
  <si>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</si>
  <si>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</si>
  <si>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</si>
  <si>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</si>
  <si>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</si>
  <si>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</si>
  <si>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</si>
  <si>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</si>
  <si>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</si>
  <si>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</si>
  <si>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</si>
  <si>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</si>
  <si>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</si>
  <si>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</si>
  <si>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</si>
  <si>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</si>
  <si>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</si>
  <si>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</si>
  <si>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</si>
  <si>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</si>
  <si>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</si>
  <si>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</si>
  <si>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</si>
  <si>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</si>
  <si>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</si>
  <si>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</si>
  <si>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</si>
  <si>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</si>
  <si>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</si>
  <si>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</si>
  <si>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</si>
  <si>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</si>
  <si>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</si>
  <si>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</si>
  <si>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</si>
  <si>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</si>
  <si>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</si>
  <si>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</si>
  <si>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</si>
  <si>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</si>
  <si>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</si>
  <si>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</si>
  <si>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</si>
  <si>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</si>
  <si>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</si>
  <si>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</si>
  <si>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</si>
  <si>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</si>
  <si>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</si>
  <si>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</si>
  <si>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</si>
  <si>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</si>
  <si>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</si>
  <si>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</si>
  <si>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</si>
  <si>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</si>
  <si>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</si>
  <si>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</si>
  <si>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</si>
  <si>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</si>
  <si>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</si>
  <si>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</si>
  <si>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</si>
  <si>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</si>
  <si>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</si>
  <si>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</si>
  <si>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</si>
  <si>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</si>
  <si>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</si>
  <si>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</si>
  <si>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</si>
  <si>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</si>
  <si>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</si>
  <si>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</si>
  <si>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</si>
  <si>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</si>
  <si>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</si>
  <si>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</si>
  <si>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</si>
  <si>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</si>
  <si>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</si>
  <si>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</si>
  <si>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</si>
  <si>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</si>
  <si>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</si>
  <si>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</si>
  <si>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</si>
  <si>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</si>
  <si>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</si>
  <si>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</si>
  <si>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</si>
  <si>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</si>
  <si>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</si>
  <si>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</si>
  <si>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</si>
  <si>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</si>
  <si>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</si>
  <si>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</si>
  <si>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</si>
  <si>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</si>
  <si>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</si>
  <si>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</si>
  <si>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</si>
  <si>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</si>
  <si>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</si>
  <si>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</si>
  <si>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</si>
  <si>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</si>
  <si>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</si>
  <si>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</si>
  <si>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</si>
  <si>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</si>
  <si>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</si>
  <si>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</si>
  <si>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</si>
  <si>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</si>
  <si>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</si>
  <si>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</si>
  <si>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</si>
  <si>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</si>
  <si>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</si>
  <si>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</si>
  <si>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</si>
  <si>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</si>
  <si>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</si>
  <si>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</si>
  <si>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</si>
  <si>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</si>
  <si>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</si>
  <si>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</si>
  <si>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</si>
  <si>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</si>
  <si>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</si>
  <si>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</si>
  <si>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</si>
  <si>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</si>
  <si>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</si>
  <si>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</si>
  <si>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</si>
  <si>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</si>
  <si>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</si>
  <si>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</si>
  <si>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</si>
  <si>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</si>
  <si>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</si>
  <si>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</si>
  <si>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</si>
  <si>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</si>
  <si>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</si>
  <si>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</si>
  <si>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</si>
  <si>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</si>
  <si>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</si>
  <si>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</si>
  <si>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</si>
  <si>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</si>
  <si>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</si>
  <si>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</si>
  <si>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</si>
  <si>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</si>
  <si>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</si>
  <si>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</si>
  <si>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</si>
  <si>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</si>
  <si>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</si>
  <si>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</si>
  <si>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</si>
  <si>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</si>
  <si>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</si>
  <si>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</si>
  <si>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</si>
  <si>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</si>
  <si>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</si>
  <si>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</si>
  <si>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</si>
  <si>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</si>
  <si>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</si>
  <si>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</si>
  <si>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</si>
  <si>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</si>
  <si>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</si>
  <si>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</si>
  <si>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</si>
  <si>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</si>
  <si>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</si>
  <si>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</si>
  <si>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</si>
  <si>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</si>
  <si>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</si>
  <si>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</si>
  <si>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</si>
  <si>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</si>
  <si>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</si>
  <si>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</si>
  <si>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</si>
  <si>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</si>
  <si>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</si>
  <si>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</si>
  <si>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</si>
  <si>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</si>
  <si>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</si>
  <si>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</si>
  <si>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</si>
  <si>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</si>
  <si>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</si>
  <si>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</si>
  <si>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</si>
  <si>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</si>
  <si>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</si>
  <si>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</si>
  <si>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</si>
  <si>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</si>
  <si>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</si>
  <si>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</si>
  <si>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</si>
  <si>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</si>
  <si>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</si>
  <si>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</si>
  <si>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</si>
  <si>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</si>
  <si>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</si>
  <si>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</si>
  <si>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</si>
  <si>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</si>
  <si>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</si>
  <si>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</si>
  <si>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</si>
  <si>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</si>
  <si>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</si>
  <si>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</si>
  <si>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</si>
  <si>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</si>
  <si>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</si>
  <si>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</si>
  <si>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</si>
  <si>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</si>
  <si>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</si>
  <si>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</si>
  <si>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</si>
  <si>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</si>
  <si>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</si>
  <si>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</si>
  <si>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</si>
  <si>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</si>
  <si>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</si>
  <si>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</si>
  <si>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</si>
  <si>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</si>
  <si>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</si>
  <si>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</si>
  <si>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</si>
  <si>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</si>
  <si>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</si>
  <si>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</si>
  <si>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</si>
  <si>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</si>
  <si>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</si>
  <si>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</si>
  <si>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</si>
  <si>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</si>
  <si>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</si>
  <si>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</si>
  <si>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</si>
  <si>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</si>
  <si>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</si>
  <si>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</si>
  <si>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</si>
  <si>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</si>
  <si>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</si>
  <si>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</si>
  <si>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</si>
  <si>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</si>
  <si>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</si>
  <si>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</si>
  <si>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</si>
  <si>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</si>
  <si>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</si>
  <si>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</si>
  <si>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</si>
  <si>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</si>
  <si>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</si>
  <si>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</si>
  <si>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</si>
  <si>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</si>
  <si>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</si>
  <si>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</si>
  <si>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</si>
  <si>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</si>
  <si>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</si>
  <si>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</si>
  <si>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</si>
  <si>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</si>
  <si>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</si>
  <si>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</si>
  <si>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</si>
  <si>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</si>
  <si>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</si>
  <si>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</si>
  <si>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</si>
  <si>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</si>
  <si>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</si>
  <si>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</si>
  <si>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</si>
  <si>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</si>
  <si>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</si>
  <si>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</si>
  <si>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</si>
  <si>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</si>
  <si>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</si>
  <si>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</si>
  <si>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</si>
  <si>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</si>
  <si>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</si>
  <si>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</si>
  <si>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</si>
  <si>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</si>
  <si>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</si>
  <si>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</si>
  <si>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</si>
  <si>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</si>
  <si>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</si>
  <si>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</si>
  <si>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</si>
  <si>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</si>
  <si>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</si>
  <si>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</si>
  <si>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</si>
  <si>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</si>
  <si>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</si>
  <si>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</si>
  <si>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</si>
  <si>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</si>
  <si>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</si>
  <si>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</si>
  <si>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</si>
  <si>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</si>
  <si>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</si>
  <si>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</si>
  <si>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</si>
  <si>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</si>
  <si>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</si>
  <si>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</si>
  <si>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</si>
  <si>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</si>
  <si>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</si>
  <si>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</si>
  <si>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</si>
  <si>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</si>
  <si>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</si>
  <si>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</si>
  <si>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</si>
  <si>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</si>
  <si>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</si>
  <si>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</si>
  <si>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</si>
  <si>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</si>
  <si>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</si>
  <si>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</si>
  <si>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</si>
  <si>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</si>
  <si>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</si>
  <si>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</si>
  <si>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</si>
  <si>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</si>
  <si>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</si>
  <si>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</si>
  <si>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</si>
  <si>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</si>
  <si>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</si>
  <si>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</si>
  <si>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</si>
  <si>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</si>
  <si>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</si>
  <si>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</si>
  <si>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</si>
  <si>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</si>
  <si>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</si>
  <si>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</si>
  <si>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</si>
  <si>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</si>
  <si>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</si>
  <si>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</si>
  <si>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</si>
  <si>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</si>
  <si>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</si>
  <si>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</si>
  <si>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</si>
  <si>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</si>
  <si>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</si>
  <si>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</si>
  <si>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</si>
  <si>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</si>
  <si>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</si>
  <si>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</si>
  <si>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</si>
  <si>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</si>
  <si>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</si>
  <si>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</si>
  <si>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</si>
  <si>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</si>
  <si>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</si>
  <si>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</si>
  <si>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</si>
  <si>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</si>
  <si>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</si>
  <si>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</si>
  <si>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</si>
  <si>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</si>
  <si>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</si>
  <si>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</si>
  <si>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</si>
  <si>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</si>
  <si>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</si>
  <si>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</si>
  <si>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</si>
  <si>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</si>
  <si>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</si>
  <si>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</si>
  <si>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</si>
  <si>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</si>
  <si>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</si>
  <si>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</si>
  <si>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</si>
  <si>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</si>
  <si>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</si>
  <si>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</si>
  <si>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</si>
  <si>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</si>
  <si>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</si>
  <si>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</si>
  <si>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</si>
  <si>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</si>
  <si>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</si>
  <si>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</si>
  <si>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</si>
  <si>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</si>
  <si>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</si>
  <si>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</si>
  <si>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</si>
  <si>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</si>
  <si>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</si>
  <si>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</si>
  <si>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</si>
  <si>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</si>
  <si>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</si>
  <si>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</si>
  <si>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</si>
  <si>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</si>
  <si>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</si>
  <si>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</si>
  <si>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</si>
  <si>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</si>
  <si>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</si>
  <si>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</si>
  <si>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</si>
  <si>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</si>
  <si>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</si>
  <si>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</si>
  <si>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</si>
  <si>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</si>
  <si>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</si>
  <si>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</si>
  <si>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</si>
  <si>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</si>
  <si>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</si>
  <si>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</si>
  <si>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</si>
  <si>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</si>
  <si>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</si>
  <si>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</si>
  <si>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</si>
  <si>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</si>
  <si>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</si>
  <si>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</si>
  <si>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</si>
  <si>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</si>
  <si>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</si>
  <si>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</si>
  <si>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</si>
  <si>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</si>
  <si>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</si>
  <si>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</si>
  <si>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</si>
  <si>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</si>
  <si>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</si>
  <si>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</si>
  <si>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</si>
  <si>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</si>
  <si>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</si>
  <si>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</si>
  <si>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</si>
  <si>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</si>
  <si>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</si>
  <si>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</si>
  <si>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</si>
  <si>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</si>
  <si>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</si>
  <si>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</si>
  <si>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</si>
  <si>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</si>
  <si>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</si>
  <si>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</si>
  <si>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</si>
  <si>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</si>
  <si>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</si>
  <si>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</si>
  <si>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</si>
  <si>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</si>
  <si>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</si>
  <si>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</si>
  <si>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</si>
  <si>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</si>
  <si>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</si>
  <si>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</si>
  <si>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</si>
  <si>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</si>
  <si>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</si>
  <si>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</si>
  <si>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</si>
  <si>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</si>
  <si>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</si>
  <si>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</si>
  <si>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</si>
  <si>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</si>
  <si>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</si>
  <si>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</si>
  <si>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</si>
  <si>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</si>
  <si>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</si>
  <si>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</si>
  <si>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</si>
  <si>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</si>
  <si>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</si>
  <si>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</si>
  <si>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</si>
  <si>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</si>
  <si>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</si>
  <si>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</si>
  <si>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</si>
  <si>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</si>
  <si>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</si>
  <si>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</si>
  <si>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</si>
  <si>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</si>
  <si>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</si>
  <si>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</si>
  <si>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</si>
  <si>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</si>
  <si>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</si>
  <si>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</si>
  <si>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</si>
  <si>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</si>
  <si>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</si>
  <si>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</si>
  <si>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</si>
  <si>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</si>
  <si>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</si>
  <si>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</si>
  <si>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</si>
  <si>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</si>
  <si>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</si>
  <si>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</si>
  <si>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</si>
  <si>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</si>
  <si>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</si>
  <si>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</si>
  <si>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</si>
  <si>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</si>
  <si>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</si>
  <si>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</si>
  <si>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</si>
  <si>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</si>
  <si>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</si>
  <si>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</si>
  <si>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</si>
  <si>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</si>
  <si>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</si>
  <si>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</si>
  <si>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</si>
  <si>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</si>
  <si>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</si>
  <si>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</si>
  <si>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</si>
  <si>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</si>
  <si>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</si>
  <si>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</si>
  <si>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</si>
  <si>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</si>
  <si>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</si>
  <si>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</si>
  <si>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</si>
  <si>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</si>
  <si>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</si>
  <si>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</si>
  <si>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</si>
  <si>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</si>
  <si>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</si>
  <si>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</si>
  <si>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</si>
  <si>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</si>
  <si>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</si>
  <si>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</si>
  <si>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</si>
  <si>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</si>
  <si>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</si>
  <si>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</si>
  <si>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</si>
  <si>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</si>
  <si>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</si>
  <si>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</si>
  <si>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</si>
  <si>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</si>
  <si>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</si>
  <si>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</si>
  <si>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</si>
  <si>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</si>
  <si>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</si>
  <si>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</si>
  <si>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</si>
  <si>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</si>
  <si>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</si>
  <si>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</si>
  <si>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</si>
  <si>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</si>
  <si>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</si>
  <si>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</si>
  <si>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</si>
  <si>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</si>
  <si>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</si>
  <si>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</si>
  <si>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</si>
  <si>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</si>
  <si>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</si>
  <si>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</si>
  <si>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</si>
  <si>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</si>
  <si>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</si>
  <si>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</si>
  <si>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</si>
  <si>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</si>
  <si>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</si>
  <si>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</si>
  <si>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</si>
  <si>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</si>
  <si>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</si>
  <si>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</si>
  <si>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</si>
  <si>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</si>
  <si>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</si>
  <si>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</si>
  <si>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</si>
  <si>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</si>
  <si>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</si>
  <si>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</si>
  <si>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</si>
  <si>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</si>
  <si>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</si>
  <si>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</si>
  <si>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</si>
  <si>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</si>
  <si>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</si>
  <si>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</si>
  <si>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</si>
  <si>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</si>
  <si>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</si>
  <si>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</si>
  <si>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</si>
  <si>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</si>
  <si>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</si>
  <si>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</si>
  <si>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</si>
  <si>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</si>
  <si>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</si>
  <si>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</si>
  <si>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</si>
  <si>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</si>
  <si>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</si>
  <si>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</si>
  <si>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</si>
  <si>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</si>
  <si>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</si>
  <si>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</si>
  <si>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</si>
  <si>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</si>
  <si>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</si>
  <si>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</si>
  <si>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</si>
  <si>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</si>
  <si>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</si>
  <si>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</si>
  <si>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</si>
  <si>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</si>
  <si>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</si>
  <si>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</si>
  <si>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</si>
  <si>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</si>
  <si>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</si>
  <si>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</si>
  <si>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</si>
  <si>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</si>
  <si>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</si>
  <si>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</si>
  <si>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</si>
  <si>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</si>
  <si>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</si>
  <si>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</si>
  <si>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</si>
  <si>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</si>
  <si>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</si>
  <si>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</si>
  <si>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</si>
  <si>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</si>
  <si>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</si>
  <si>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</si>
  <si>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</si>
  <si>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</si>
  <si>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</si>
  <si>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</si>
  <si>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</si>
  <si>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</si>
  <si>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</si>
  <si>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</si>
  <si>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</si>
  <si>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</si>
  <si>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</si>
  <si>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</si>
  <si>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</si>
  <si>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</si>
  <si>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</si>
  <si>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</si>
  <si>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</si>
  <si>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</si>
  <si>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</si>
  <si>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</si>
  <si>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</si>
  <si>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</si>
  <si>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</si>
  <si>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</si>
  <si>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</si>
  <si>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</si>
  <si>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</si>
  <si>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</si>
  <si>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</si>
  <si>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</si>
  <si>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</si>
  <si>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</si>
  <si>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</si>
  <si>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</si>
  <si>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</si>
  <si>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</si>
  <si>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</si>
  <si>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</si>
  <si>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</si>
  <si>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</si>
  <si>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</si>
  <si>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</si>
  <si>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</si>
  <si>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</si>
  <si>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</si>
  <si>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</si>
  <si>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</si>
  <si>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</si>
  <si>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</si>
  <si>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</si>
  <si>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</si>
  <si>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</si>
  <si>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</si>
  <si>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</si>
  <si>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</si>
  <si>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</si>
  <si>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</si>
  <si>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</si>
  <si>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</si>
  <si>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</si>
  <si>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</si>
  <si>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</si>
  <si>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</si>
  <si>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</si>
  <si>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</si>
  <si>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</si>
  <si>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</si>
  <si>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</si>
  <si>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</si>
  <si>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</si>
  <si>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</si>
  <si>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</si>
  <si>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</si>
  <si>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</si>
  <si>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</si>
  <si>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</si>
  <si>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</si>
  <si>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</si>
  <si>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</si>
  <si>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</si>
  <si>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</si>
  <si>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</si>
  <si>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</si>
  <si>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</si>
  <si>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</si>
  <si>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</si>
  <si>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</si>
  <si>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</si>
  <si>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</si>
  <si>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</si>
  <si>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</si>
  <si>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</si>
  <si>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</si>
  <si>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</si>
  <si>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</si>
  <si>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</si>
  <si>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</si>
  <si>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</si>
  <si>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</si>
  <si>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</si>
  <si>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</si>
  <si>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</si>
  <si>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</si>
  <si>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</si>
  <si>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</si>
  <si>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</si>
  <si>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</si>
  <si>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</si>
  <si>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</si>
  <si>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</si>
  <si>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</si>
  <si>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</si>
  <si>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</si>
  <si>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</si>
  <si>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</si>
  <si>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</si>
  <si>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</si>
  <si>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</si>
  <si>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</si>
  <si>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</si>
  <si>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</si>
  <si>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</si>
  <si>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</si>
  <si>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</si>
  <si>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</si>
  <si>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</si>
  <si>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</si>
  <si>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</si>
  <si>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</si>
  <si>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</si>
  <si>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</si>
  <si>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</si>
  <si>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</si>
  <si>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</si>
  <si>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</si>
  <si>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</si>
  <si>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</si>
  <si>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</si>
  <si>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</si>
  <si>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</si>
  <si>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</si>
  <si>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</si>
  <si>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</si>
  <si>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</si>
  <si>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</si>
  <si>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</si>
  <si>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</si>
  <si>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</si>
  <si>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</si>
  <si>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</si>
  <si>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</si>
  <si>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</si>
  <si>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</si>
  <si>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</si>
  <si>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</si>
  <si>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</si>
  <si>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</si>
  <si>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</si>
  <si>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</si>
  <si>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</si>
  <si>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</si>
  <si>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</si>
  <si>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</si>
  <si>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</si>
  <si>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</si>
  <si>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</si>
  <si>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</si>
  <si>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</si>
  <si>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</si>
  <si>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</si>
  <si>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</si>
  <si>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</si>
  <si>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</si>
  <si>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</si>
  <si>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</si>
  <si>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</si>
  <si>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</si>
  <si>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</si>
  <si>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</si>
  <si>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</si>
  <si>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</si>
  <si>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</si>
  <si>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</si>
  <si>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</si>
  <si>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</si>
  <si>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</si>
  <si>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</si>
  <si>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</si>
  <si>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</si>
  <si>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</si>
  <si>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</si>
  <si>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</si>
  <si>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</si>
  <si>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</si>
  <si>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</si>
  <si>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</si>
  <si>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</si>
  <si>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</si>
  <si>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</si>
  <si>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</si>
  <si>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</si>
  <si>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</si>
  <si>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</si>
  <si>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</si>
  <si>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</si>
  <si>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</si>
  <si>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</si>
  <si>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</si>
  <si>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</si>
  <si>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</si>
  <si>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</si>
  <si>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</si>
  <si>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</si>
  <si>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</si>
  <si>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</si>
  <si>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</si>
  <si>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</si>
  <si>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</si>
  <si>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</si>
  <si>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</si>
  <si>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</si>
  <si>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</si>
  <si>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</si>
  <si>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</si>
  <si>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</si>
  <si>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</si>
  <si>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</si>
  <si>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</si>
  <si>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</si>
  <si>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</si>
  <si>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</si>
  <si>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</si>
  <si>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</si>
  <si>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</si>
  <si>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</si>
  <si>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</si>
  <si>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</si>
  <si>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</si>
  <si>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</si>
  <si>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</si>
  <si>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</si>
  <si>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</si>
  <si>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</si>
  <si>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</si>
  <si>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</si>
  <si>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</si>
  <si>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</si>
  <si>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</si>
  <si>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</si>
  <si>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</si>
  <si>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</si>
  <si>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</si>
  <si>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</si>
  <si>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</si>
  <si>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</si>
  <si>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</si>
  <si>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</si>
  <si>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</si>
  <si>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</si>
  <si>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</si>
  <si>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</si>
  <si>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</si>
  <si>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</si>
  <si>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</si>
  <si>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</si>
  <si>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</si>
  <si>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</si>
  <si>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</si>
  <si>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</si>
  <si>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</si>
  <si>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</si>
  <si>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</si>
  <si>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</si>
  <si>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</si>
  <si>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</si>
  <si>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</si>
  <si>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</si>
  <si>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</si>
  <si>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</si>
  <si>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</si>
  <si>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</si>
  <si>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</si>
  <si>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</si>
  <si>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</si>
  <si>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</si>
  <si>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</si>
  <si>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</si>
  <si>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</si>
  <si>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</si>
  <si>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</si>
  <si>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</si>
  <si>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</si>
  <si>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</si>
  <si>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</si>
  <si>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</si>
  <si>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</si>
  <si>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</si>
  <si>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</si>
  <si>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</si>
  <si>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</si>
  <si>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</si>
  <si>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</si>
  <si>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</si>
  <si>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</si>
  <si>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</si>
  <si>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</si>
  <si>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</si>
  <si>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</si>
  <si>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</si>
  <si>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</si>
  <si>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</si>
  <si>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</si>
  <si>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</si>
  <si>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</si>
  <si>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</si>
  <si>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</si>
  <si>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</si>
  <si>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</si>
  <si>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</si>
  <si>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</si>
  <si>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</si>
  <si>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</si>
  <si>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</si>
  <si>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</si>
  <si>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</si>
  <si>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</si>
  <si>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</si>
  <si>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</si>
  <si>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</si>
  <si>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</si>
  <si>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</si>
  <si>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</si>
  <si>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</si>
  <si>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</si>
  <si>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</si>
  <si>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</si>
  <si>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</si>
  <si>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</si>
  <si>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</si>
  <si>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</si>
  <si>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</si>
  <si>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</si>
  <si>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</si>
  <si>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</si>
  <si>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</si>
  <si>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</si>
  <si>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</si>
  <si>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</si>
  <si>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</si>
  <si>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</si>
  <si>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</si>
  <si>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</si>
  <si>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</si>
  <si>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</si>
  <si>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</si>
  <si>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</si>
  <si>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</si>
  <si>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</si>
  <si>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</si>
  <si>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</si>
  <si>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</si>
  <si>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</si>
  <si>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</si>
  <si>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</si>
  <si>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</si>
  <si>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</si>
  <si>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</si>
  <si>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</si>
  <si>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</si>
  <si>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</si>
  <si>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</si>
  <si>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</si>
  <si>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</si>
  <si>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</si>
  <si>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</si>
  <si>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</si>
  <si>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</si>
  <si>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</si>
  <si>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</si>
  <si>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</si>
  <si>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</si>
  <si>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</si>
  <si>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</si>
  <si>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</si>
  <si>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</si>
  <si>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</si>
  <si>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</si>
  <si>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</si>
  <si>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</si>
  <si>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</si>
  <si>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</si>
  <si>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</si>
  <si>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</si>
  <si>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</si>
  <si>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</si>
  <si>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</si>
  <si>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</si>
  <si>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</si>
  <si>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</si>
  <si>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</si>
  <si>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</si>
  <si>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</si>
  <si>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</si>
  <si>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</si>
  <si>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</si>
  <si>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</si>
  <si>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</si>
  <si>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</si>
  <si>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</si>
  <si>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</si>
  <si>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</si>
  <si>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</si>
  <si>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</si>
  <si>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</si>
  <si>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</si>
  <si>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</si>
  <si>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</si>
  <si>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</si>
  <si>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</si>
  <si>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</si>
  <si>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</si>
  <si>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</si>
  <si>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</si>
  <si>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</si>
  <si>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</si>
  <si>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</si>
  <si>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</si>
  <si>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</si>
  <si>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</si>
  <si>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</si>
  <si>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</si>
  <si>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</si>
  <si>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</si>
  <si>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</si>
  <si>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</si>
  <si>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</si>
  <si>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</si>
  <si>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</si>
  <si>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</si>
  <si>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</si>
  <si>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</si>
  <si>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</si>
  <si>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</si>
  <si>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</si>
  <si>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</si>
  <si>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</si>
  <si>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</si>
  <si>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</si>
  <si>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</si>
  <si>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</si>
  <si>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</si>
  <si>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</si>
  <si>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</si>
  <si>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</si>
  <si>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</si>
  <si>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</si>
  <si>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</si>
  <si>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</si>
  <si>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</si>
  <si>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</si>
  <si>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</si>
  <si>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</si>
  <si>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</si>
  <si>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</si>
  <si>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</si>
  <si>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</si>
  <si>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</si>
  <si>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</si>
  <si>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</si>
  <si>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</si>
  <si>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</si>
  <si>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</si>
  <si>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</si>
  <si>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</si>
  <si>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</si>
  <si>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</si>
  <si>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</si>
  <si>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</si>
  <si>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</si>
  <si>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</si>
  <si>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</si>
  <si>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</si>
  <si>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</si>
  <si>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</si>
  <si>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</si>
  <si>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</si>
  <si>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</si>
  <si>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</si>
  <si>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</si>
  <si>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</si>
  <si>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</si>
  <si>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</si>
  <si>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</si>
  <si>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</si>
  <si>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</si>
  <si>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</si>
  <si>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</si>
  <si>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</si>
  <si>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</si>
  <si>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</si>
  <si>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</si>
  <si>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</si>
  <si>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</si>
  <si>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</si>
  <si>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</si>
  <si>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</si>
  <si>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</si>
  <si>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</si>
  <si>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</si>
  <si>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</si>
  <si>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</si>
  <si>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</si>
  <si>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</si>
  <si>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</si>
  <si>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</si>
  <si>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</si>
  <si>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</si>
  <si>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</si>
  <si>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</si>
  <si>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</si>
  <si>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</si>
  <si>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</si>
  <si>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</si>
  <si>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</si>
  <si>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</si>
  <si>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</si>
  <si>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</si>
  <si>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</si>
  <si>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</si>
  <si>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</si>
  <si>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</si>
  <si>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</si>
  <si>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</si>
  <si>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</si>
  <si>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</si>
  <si>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</si>
  <si>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</si>
  <si>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</si>
  <si>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</si>
  <si>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</si>
  <si>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</si>
  <si>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</si>
  <si>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</si>
  <si>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</si>
  <si>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</si>
  <si>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</si>
  <si>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</si>
  <si>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</si>
  <si>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</si>
  <si>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</si>
  <si>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</si>
  <si>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</si>
  <si>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</si>
  <si>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</si>
  <si>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</si>
  <si>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</si>
  <si>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</si>
  <si>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</si>
  <si>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</si>
  <si>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</si>
  <si>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</si>
  <si>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</si>
  <si>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</si>
  <si>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</si>
  <si>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</si>
  <si>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</si>
  <si>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</si>
  <si>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</si>
  <si>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</si>
  <si>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</si>
  <si>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</si>
  <si>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</si>
  <si>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</si>
  <si>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</si>
  <si>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</si>
  <si>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</si>
  <si>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</si>
  <si>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</si>
  <si>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</si>
  <si>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</si>
  <si>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</si>
  <si>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</si>
  <si>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</si>
  <si>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</si>
  <si>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</si>
  <si>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</si>
  <si>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</si>
  <si>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</si>
  <si>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</si>
  <si>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</si>
  <si>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</si>
  <si>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</si>
  <si>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</si>
  <si>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</si>
  <si>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</si>
  <si>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</si>
  <si>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</si>
  <si>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</si>
  <si>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</si>
  <si>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</si>
  <si>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</si>
  <si>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</si>
  <si>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</si>
  <si>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</si>
  <si>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</si>
  <si>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</si>
  <si>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</si>
  <si>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</si>
  <si>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</si>
  <si>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</si>
  <si>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</si>
  <si>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</si>
  <si>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</si>
  <si>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</si>
  <si>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</si>
  <si>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</si>
  <si>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</si>
  <si>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</si>
  <si>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</si>
  <si>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</si>
  <si>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</si>
  <si>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</si>
  <si>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</si>
  <si>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</si>
  <si>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</si>
  <si>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</si>
  <si>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</si>
  <si>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</si>
  <si>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</si>
  <si>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</si>
  <si>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</si>
  <si>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</si>
  <si>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</si>
  <si>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</si>
  <si>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</si>
  <si>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</si>
  <si>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</si>
  <si>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</si>
  <si>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</si>
  <si>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</si>
  <si>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</si>
  <si>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</si>
  <si>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</si>
  <si>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</si>
  <si>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</si>
  <si>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</si>
  <si>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</si>
  <si>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</si>
  <si>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</si>
  <si>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</si>
  <si>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</si>
  <si>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</si>
  <si>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</si>
  <si>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</si>
  <si>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</si>
  <si>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</si>
  <si>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</si>
  <si>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</si>
  <si>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</si>
  <si>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</si>
  <si>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</si>
  <si>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</si>
  <si>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</si>
  <si>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</si>
  <si>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</si>
  <si>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</si>
  <si>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</si>
  <si>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</si>
  <si>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</si>
  <si>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</si>
  <si>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</si>
  <si>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</si>
  <si>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</si>
  <si>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</si>
  <si>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</si>
  <si>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</si>
  <si>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</si>
  <si>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</si>
  <si>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</si>
  <si>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</si>
  <si>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</si>
  <si>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</si>
  <si>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</si>
  <si>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</si>
  <si>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</si>
  <si>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</si>
  <si>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</si>
  <si>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</si>
  <si>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</si>
  <si>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</si>
  <si>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</si>
  <si>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</si>
  <si>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</si>
  <si>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</si>
  <si>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</si>
  <si>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</si>
  <si>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</si>
  <si>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</si>
  <si>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</si>
  <si>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</si>
  <si>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</si>
  <si>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</si>
  <si>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</si>
  <si>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</si>
  <si>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</si>
  <si>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</si>
  <si>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</si>
  <si>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</si>
  <si>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</si>
  <si>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</si>
  <si>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</si>
  <si>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</si>
  <si>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</si>
  <si>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</si>
  <si>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</si>
  <si>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</si>
  <si>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</si>
  <si>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</si>
  <si>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</si>
  <si>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</si>
  <si>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</si>
  <si>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</si>
  <si>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</si>
  <si>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</si>
  <si>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</si>
  <si>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</si>
  <si>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</si>
  <si>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</si>
  <si>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</si>
  <si>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</si>
  <si>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</si>
  <si>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</si>
  <si>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</si>
  <si>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</si>
  <si>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</si>
  <si>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</si>
  <si>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</si>
  <si>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</si>
  <si>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</si>
  <si>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</si>
  <si>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</si>
  <si>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</si>
  <si>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</si>
  <si>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</si>
  <si>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</si>
  <si>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</si>
  <si>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</si>
  <si>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</si>
  <si>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</si>
  <si>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</si>
  <si>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</si>
  <si>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</si>
  <si>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</si>
  <si>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</si>
  <si>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</si>
  <si>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</si>
  <si>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</si>
  <si>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</si>
  <si>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</si>
  <si>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</si>
  <si>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</si>
  <si>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</si>
  <si>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</si>
  <si>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</si>
  <si>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</si>
  <si>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</si>
  <si>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</si>
  <si>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</si>
  <si>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</si>
  <si>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</si>
  <si>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</si>
  <si>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</si>
  <si>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</si>
  <si>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</si>
  <si>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</si>
  <si>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</si>
  <si>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</si>
  <si>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</si>
  <si>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</si>
  <si>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</si>
  <si>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</si>
  <si>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</si>
  <si>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</si>
  <si>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</si>
  <si>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</si>
  <si>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</si>
  <si>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</si>
  <si>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</si>
  <si>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</si>
  <si>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</si>
  <si>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</si>
  <si>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</si>
  <si>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</si>
  <si>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</si>
  <si>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</si>
  <si>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</si>
  <si>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</si>
  <si>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</si>
  <si>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</si>
  <si>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</si>
  <si>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</si>
  <si>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</si>
  <si>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</si>
  <si>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</si>
  <si>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</si>
  <si>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</si>
  <si>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</si>
  <si>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</si>
  <si>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</si>
  <si>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</si>
  <si>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</si>
  <si>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</si>
  <si>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</si>
  <si>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</si>
  <si>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</si>
  <si>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</si>
  <si>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</si>
  <si>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</si>
  <si>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</si>
  <si>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</si>
  <si>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</si>
  <si>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</si>
  <si>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</si>
  <si>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</si>
  <si>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</si>
  <si>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</si>
  <si>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</si>
  <si>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</si>
  <si>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</si>
  <si>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</si>
  <si>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</si>
  <si>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</si>
  <si>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</si>
  <si>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</si>
  <si>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</si>
  <si>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</si>
  <si>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</si>
  <si>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</si>
  <si>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</si>
  <si>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</si>
  <si>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</si>
  <si>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</si>
  <si>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</si>
  <si>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</si>
  <si>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</si>
  <si>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</si>
  <si>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</si>
  <si>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</si>
  <si>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</si>
  <si>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</si>
  <si>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</si>
  <si>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</si>
  <si>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</si>
  <si>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</si>
  <si>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</si>
  <si>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</si>
  <si>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</si>
  <si>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</si>
  <si>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</si>
  <si>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</si>
  <si>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</si>
  <si>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</si>
  <si>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</si>
  <si>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</si>
  <si>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</si>
  <si>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</si>
  <si>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</si>
  <si>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</si>
  <si>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</si>
  <si>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</si>
  <si>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</si>
  <si>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</si>
  <si>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</si>
  <si>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</si>
  <si>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</si>
  <si>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</si>
  <si>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</si>
  <si>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</si>
  <si>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</si>
  <si>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</si>
  <si>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</si>
  <si>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</si>
  <si>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</si>
  <si>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</si>
  <si>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</si>
  <si>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</si>
  <si>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</si>
  <si>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</si>
  <si>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</si>
  <si>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</si>
  <si>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</si>
  <si>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</si>
  <si>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</si>
  <si>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</si>
  <si>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</si>
  <si>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</si>
  <si>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</si>
  <si>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</si>
  <si>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</si>
  <si>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</si>
  <si>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</si>
  <si>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</si>
  <si>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</si>
  <si>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</si>
  <si>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</si>
  <si>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</si>
  <si>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</si>
  <si>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</si>
  <si>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</si>
  <si>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</si>
  <si>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</si>
  <si>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</si>
  <si>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</si>
  <si>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</si>
  <si>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</si>
  <si>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</si>
  <si>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</si>
  <si>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</si>
  <si>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</si>
  <si>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</si>
  <si>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</si>
  <si>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</si>
  <si>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</si>
  <si>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</si>
  <si>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</si>
  <si>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</si>
  <si>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</si>
  <si>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</si>
  <si>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</si>
  <si>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</si>
  <si>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</si>
  <si>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</si>
  <si>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</si>
  <si>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</si>
  <si>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</si>
  <si>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</si>
  <si>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</si>
  <si>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</si>
  <si>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</si>
  <si>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</si>
  <si>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</si>
  <si>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</si>
  <si>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</si>
  <si>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</si>
  <si>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</si>
  <si>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</si>
  <si>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</si>
  <si>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</si>
  <si>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</si>
  <si>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</si>
  <si>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</si>
  <si>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</si>
  <si>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</si>
  <si>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</si>
  <si>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</si>
  <si>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</si>
  <si>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</si>
  <si>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</si>
  <si>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</si>
  <si>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</si>
  <si>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</si>
  <si>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</si>
  <si>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</si>
  <si>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</si>
  <si>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</si>
  <si>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</si>
  <si>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</si>
  <si>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</si>
  <si>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</si>
  <si>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</si>
  <si>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</si>
  <si>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</si>
  <si>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</si>
  <si>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</si>
  <si>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</si>
  <si>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</si>
  <si>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</si>
  <si>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</si>
  <si>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</si>
  <si>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</si>
  <si>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</si>
  <si>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</si>
  <si>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</si>
  <si>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</si>
  <si>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</si>
  <si>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</si>
  <si>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</si>
  <si>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</si>
  <si>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</si>
  <si>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</si>
  <si>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</si>
  <si>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</si>
  <si>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</si>
  <si>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</si>
  <si>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</si>
  <si>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</si>
  <si>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</si>
  <si>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</si>
  <si>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</si>
  <si>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</si>
  <si>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</si>
  <si>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</si>
  <si>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</si>
  <si>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</si>
  <si>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</si>
  <si>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</si>
  <si>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</si>
  <si>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</si>
  <si>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</si>
  <si>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</si>
  <si>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</si>
  <si>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</si>
  <si>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</si>
  <si>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</si>
  <si>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</si>
  <si>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</si>
  <si>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</si>
  <si>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</si>
  <si>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</si>
  <si>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</si>
  <si>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</si>
  <si>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</si>
  <si>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</si>
  <si>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</si>
  <si>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</si>
  <si>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</si>
  <si>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</si>
  <si>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</si>
  <si>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</si>
  <si>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</si>
  <si>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</si>
  <si>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</si>
  <si>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</si>
  <si>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</si>
  <si>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</si>
  <si>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</si>
  <si>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</si>
  <si>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</si>
  <si>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</si>
  <si>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</si>
  <si>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</si>
  <si>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</si>
  <si>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</si>
  <si>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</si>
  <si>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</si>
  <si>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</si>
  <si>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</si>
  <si>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</si>
  <si>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</si>
  <si>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</si>
  <si>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</si>
  <si>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</si>
  <si>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</si>
  <si>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</si>
  <si>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</si>
  <si>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</si>
  <si>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</si>
  <si>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</si>
  <si>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</si>
  <si>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</si>
  <si>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</si>
  <si>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</si>
  <si>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</si>
  <si>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</si>
  <si>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</si>
  <si>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</si>
  <si>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</si>
  <si>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</si>
  <si>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</si>
  <si>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</si>
  <si>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</si>
  <si>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</si>
  <si>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</si>
  <si>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</si>
  <si>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</si>
  <si>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</si>
  <si>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</si>
  <si>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</si>
  <si>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</si>
  <si>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</si>
  <si>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</si>
  <si>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</si>
  <si>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</si>
  <si>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</si>
  <si>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</si>
  <si>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</si>
  <si>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</si>
  <si>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</si>
  <si>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</si>
  <si>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</si>
  <si>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</si>
  <si>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</si>
  <si>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</si>
  <si>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</si>
  <si>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</si>
  <si>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</si>
  <si>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</si>
  <si>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</si>
  <si>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</si>
  <si>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</si>
  <si>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</si>
  <si>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</si>
  <si>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</si>
  <si>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</si>
  <si>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</si>
  <si>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</si>
  <si>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</si>
  <si>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</si>
  <si>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</si>
  <si>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</si>
  <si>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</si>
  <si>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</si>
  <si>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</si>
  <si>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</si>
  <si>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</si>
  <si>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</si>
  <si>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</si>
  <si>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</si>
  <si>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</si>
  <si>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</si>
  <si>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</si>
  <si>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</si>
  <si>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</si>
  <si>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</si>
  <si>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</si>
  <si>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</si>
  <si>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</si>
  <si>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</si>
  <si>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</si>
  <si>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</si>
  <si>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</si>
  <si>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</si>
  <si>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</si>
  <si>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</si>
  <si>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</si>
  <si>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</si>
  <si>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</si>
  <si>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</si>
  <si>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</si>
  <si>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</si>
  <si>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</si>
  <si>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</si>
  <si>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</si>
  <si>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</si>
  <si>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</si>
  <si>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</si>
  <si>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</si>
  <si>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</si>
  <si>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</si>
  <si>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</si>
  <si>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</si>
  <si>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</si>
  <si>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</si>
  <si>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</si>
  <si>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</si>
  <si>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</si>
  <si>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</si>
  <si>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</si>
  <si>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</si>
  <si>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</si>
  <si>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</si>
  <si>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</si>
  <si>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</si>
  <si>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</si>
  <si>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</si>
  <si>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</si>
  <si>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</si>
  <si>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</si>
  <si>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</si>
  <si>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</si>
  <si>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</si>
  <si>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</si>
  <si>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</si>
  <si>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</si>
  <si>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</si>
  <si>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</si>
  <si>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</si>
  <si>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</si>
  <si>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</si>
  <si>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</si>
  <si>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</si>
  <si>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</si>
  <si>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</si>
  <si>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</si>
  <si>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</si>
  <si>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</si>
  <si>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</si>
  <si>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</si>
  <si>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</si>
  <si>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</si>
  <si>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</si>
  <si>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</si>
  <si>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</si>
  <si>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</si>
  <si>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</si>
  <si>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</si>
  <si>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</si>
  <si>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</si>
  <si>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</si>
  <si>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</si>
  <si>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</si>
  <si>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</si>
  <si>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</si>
  <si>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</si>
  <si>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</si>
  <si>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</si>
  <si>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</si>
  <si>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</si>
  <si>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</si>
  <si>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</si>
  <si>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</si>
  <si>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</si>
  <si>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</si>
  <si>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</si>
  <si>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</si>
  <si>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</si>
  <si>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</si>
  <si>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</si>
  <si>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</si>
  <si>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</si>
  <si>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</si>
  <si>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</si>
  <si>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</si>
  <si>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</si>
  <si>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</si>
  <si>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</si>
  <si>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</si>
  <si>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</si>
  <si>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</si>
  <si>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</si>
  <si>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</si>
  <si>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</si>
  <si>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</si>
  <si>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</si>
  <si>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</si>
  <si>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</si>
  <si>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</si>
  <si>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</si>
  <si>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</si>
  <si>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</si>
  <si>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</si>
  <si>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</si>
  <si>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</si>
  <si>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</si>
  <si>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</si>
  <si>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</si>
  <si>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</si>
  <si>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</si>
  <si>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</si>
  <si>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</si>
  <si>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</si>
  <si>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</si>
  <si>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</si>
  <si>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</si>
  <si>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</si>
  <si>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</si>
  <si>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</si>
  <si>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</si>
  <si>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</si>
  <si>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</si>
  <si>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</si>
  <si>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</si>
  <si>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</si>
  <si>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</si>
  <si>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</si>
  <si>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</si>
  <si>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</si>
  <si>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</si>
  <si>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</si>
  <si>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</si>
  <si>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</si>
  <si>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</si>
  <si>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</si>
  <si>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</si>
  <si>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</si>
  <si>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</si>
  <si>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</si>
  <si>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</si>
  <si>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</si>
  <si>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</si>
  <si>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</si>
  <si>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</si>
  <si>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</si>
  <si>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</si>
  <si>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</si>
  <si>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</si>
  <si>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</si>
  <si>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</si>
  <si>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</si>
  <si>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</si>
  <si>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</si>
  <si>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</si>
  <si>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</si>
  <si>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</si>
  <si>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</si>
  <si>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</si>
  <si>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</si>
  <si>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</si>
  <si>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</si>
  <si>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</si>
  <si>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</si>
  <si>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</si>
  <si>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</si>
  <si>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</si>
  <si>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</si>
  <si>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</si>
  <si>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</si>
  <si>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</si>
  <si>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</si>
  <si>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</si>
  <si>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</si>
  <si>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</si>
  <si>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</si>
  <si>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</si>
  <si>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</si>
  <si>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</si>
  <si>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</si>
  <si>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</si>
  <si>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</si>
  <si>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</si>
  <si>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</si>
  <si>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</si>
  <si>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</si>
  <si>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</si>
  <si>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</si>
  <si>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</si>
  <si>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</si>
  <si>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</si>
  <si>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</si>
  <si>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</si>
  <si>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</si>
  <si>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</si>
  <si>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</si>
  <si>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</si>
  <si>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</si>
  <si>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</si>
  <si>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</si>
  <si>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</si>
  <si>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</si>
  <si>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</si>
  <si>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</si>
  <si>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</si>
  <si>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</si>
  <si>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</si>
  <si>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</si>
  <si>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</si>
  <si>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</si>
  <si>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</si>
  <si>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</si>
  <si>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</si>
  <si>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</si>
  <si>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</si>
  <si>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</si>
  <si>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</si>
  <si>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</si>
  <si>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</si>
  <si>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</si>
  <si>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</si>
  <si>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</si>
  <si>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</si>
  <si>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</si>
  <si>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</si>
  <si>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</si>
  <si>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</si>
  <si>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</si>
  <si>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</si>
  <si>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</si>
  <si>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</si>
  <si>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</si>
  <si>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</si>
  <si>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</si>
  <si>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</si>
  <si>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</si>
  <si>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</si>
  <si>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</si>
  <si>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</si>
  <si>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</si>
  <si>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</si>
  <si>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</si>
  <si>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</si>
  <si>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</si>
  <si>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</si>
  <si>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</si>
  <si>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</si>
  <si>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</si>
  <si>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</si>
  <si>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</si>
  <si>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</si>
  <si>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</si>
  <si>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</si>
  <si>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</si>
  <si>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</si>
  <si>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</si>
  <si>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</si>
  <si>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</si>
  <si>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</si>
  <si>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</si>
  <si>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</si>
  <si>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</si>
  <si>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</si>
  <si>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</si>
  <si>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</si>
  <si>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</si>
  <si>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</si>
  <si>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</si>
  <si>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</si>
  <si>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</si>
  <si>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</si>
  <si>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</si>
  <si>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</si>
  <si>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</si>
  <si>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</si>
  <si>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</si>
  <si>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</si>
  <si>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</si>
  <si>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</si>
  <si>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</si>
  <si>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</si>
  <si>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</si>
  <si>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</si>
  <si>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</si>
  <si>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</si>
  <si>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</si>
  <si>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</si>
  <si>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</si>
  <si>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</si>
  <si>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</si>
  <si>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</si>
  <si>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</si>
  <si>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</si>
  <si>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</si>
  <si>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</si>
  <si>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</si>
  <si>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</si>
  <si>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</si>
  <si>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</si>
  <si>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</si>
  <si>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</si>
  <si>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</si>
  <si>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</si>
  <si>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</si>
  <si>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</si>
  <si>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</si>
  <si>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</si>
  <si>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</si>
  <si>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</si>
  <si>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</si>
  <si>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</si>
  <si>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</si>
  <si>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</si>
  <si>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</si>
  <si>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</si>
  <si>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</si>
  <si>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</si>
  <si>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</si>
  <si>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</si>
  <si>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</si>
  <si>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</si>
  <si>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</si>
  <si>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</si>
  <si>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</si>
  <si>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</si>
  <si>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</si>
  <si>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</si>
  <si>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</si>
  <si>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</si>
  <si>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</si>
  <si>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</si>
  <si>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</si>
  <si>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</si>
  <si>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</si>
  <si>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</si>
  <si>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</si>
  <si>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</si>
  <si>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</si>
  <si>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</si>
  <si>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</si>
  <si>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</si>
  <si>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</si>
  <si>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</si>
  <si>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</si>
  <si>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</si>
  <si>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</si>
  <si>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</si>
  <si>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</si>
  <si>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</si>
  <si>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</si>
  <si>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</si>
  <si>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</si>
  <si>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</si>
  <si>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</si>
  <si>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</si>
  <si>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</si>
  <si>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</si>
  <si>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</si>
  <si>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</si>
  <si>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</si>
  <si>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</si>
  <si>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</si>
  <si>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</si>
  <si>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</si>
  <si>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</si>
  <si>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</si>
  <si>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</si>
  <si>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</si>
  <si>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</si>
  <si>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</si>
  <si>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</si>
  <si>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</si>
  <si>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</si>
  <si>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</si>
  <si>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</si>
  <si>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</si>
  <si>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</si>
  <si>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</si>
  <si>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</si>
  <si>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</si>
  <si>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</si>
  <si>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</si>
  <si>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</si>
  <si>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</si>
  <si>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</si>
  <si>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</si>
  <si>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</si>
  <si>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</si>
  <si>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</si>
  <si>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</si>
  <si>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</si>
  <si>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</si>
  <si>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</si>
  <si>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</si>
  <si>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</si>
  <si>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</si>
  <si>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</si>
  <si>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</si>
  <si>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</si>
  <si>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</si>
  <si>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</si>
  <si>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</si>
  <si>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</si>
  <si>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</si>
  <si>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</si>
  <si>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</si>
  <si>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</si>
  <si>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</si>
  <si>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</si>
  <si>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</si>
  <si>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</si>
  <si>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</si>
  <si>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</si>
  <si>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</si>
  <si>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</si>
  <si>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</si>
  <si>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</si>
  <si>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</si>
  <si>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</si>
  <si>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</si>
  <si>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</si>
  <si>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</si>
  <si>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</si>
  <si>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</si>
  <si>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</si>
  <si>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</si>
  <si>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</si>
  <si>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</si>
  <si>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</si>
  <si>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</si>
  <si>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</si>
  <si>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</si>
  <si>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</si>
  <si>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</si>
  <si>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</si>
  <si>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</si>
  <si>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</si>
  <si>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</si>
  <si>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</si>
  <si>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</si>
  <si>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</si>
  <si>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</si>
  <si>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</si>
  <si>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</si>
  <si>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</si>
  <si>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</si>
  <si>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</si>
  <si>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</si>
  <si>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</si>
  <si>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</si>
  <si>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</si>
  <si>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</si>
  <si>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</si>
  <si>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</si>
  <si>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</si>
  <si>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</si>
  <si>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</si>
  <si>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</si>
  <si>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</si>
  <si>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</si>
  <si>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</si>
  <si>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</si>
  <si>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</si>
  <si>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</si>
  <si>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</si>
  <si>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</si>
  <si>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</si>
  <si>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</si>
  <si>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</si>
  <si>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</si>
  <si>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</si>
  <si>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</si>
  <si>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</si>
  <si>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</si>
  <si>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</si>
  <si>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</si>
  <si>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</si>
  <si>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</si>
  <si>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</si>
  <si>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</si>
  <si>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</si>
  <si>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</si>
  <si>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</si>
  <si>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</si>
  <si>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</si>
  <si>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</si>
  <si>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</si>
  <si>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</si>
  <si>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</si>
  <si>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</si>
  <si>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</si>
  <si>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</si>
  <si>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</si>
  <si>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</si>
  <si>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</si>
  <si>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</si>
  <si>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</si>
  <si>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</si>
  <si>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</si>
  <si>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</si>
  <si>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</si>
  <si>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</si>
  <si>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</si>
  <si>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</si>
  <si>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</si>
  <si>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</si>
  <si>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</si>
  <si>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</si>
  <si>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</si>
  <si>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</si>
  <si>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</si>
  <si>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</si>
  <si>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</si>
  <si>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</si>
  <si>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</si>
  <si>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</si>
  <si>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</si>
  <si>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</si>
  <si>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</si>
  <si>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</si>
  <si>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</si>
  <si>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</si>
  <si>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</si>
  <si>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</si>
  <si>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</si>
  <si>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</si>
  <si>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</si>
  <si>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</si>
  <si>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</si>
  <si>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</si>
  <si>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</si>
  <si>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</si>
  <si>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</si>
  <si>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</si>
  <si>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</si>
  <si>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</si>
  <si>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</si>
  <si>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</si>
  <si>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</si>
  <si>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</si>
  <si>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</si>
  <si>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</si>
  <si>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</si>
  <si>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</si>
  <si>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</si>
  <si>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</si>
  <si>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</si>
  <si>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</si>
  <si>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</si>
  <si>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</si>
  <si>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</si>
  <si>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</si>
  <si>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</si>
  <si>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</si>
  <si>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</si>
  <si>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</si>
  <si>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</si>
  <si>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</si>
  <si>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</si>
  <si>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</si>
  <si>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</si>
  <si>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</si>
  <si>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</si>
  <si>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</si>
  <si>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</si>
  <si>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</si>
  <si>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</si>
  <si>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</si>
  <si>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</si>
  <si>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</si>
  <si>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</si>
  <si>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</si>
  <si>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</si>
  <si>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</si>
  <si>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</si>
  <si>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</si>
  <si>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</si>
  <si>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</si>
  <si>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</si>
  <si>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</si>
  <si>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</si>
  <si>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</si>
  <si>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</si>
  <si>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</si>
  <si>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</si>
  <si>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</si>
  <si>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</si>
  <si>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</si>
  <si>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</si>
  <si>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</si>
  <si>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</si>
  <si>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</si>
  <si>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</si>
  <si>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</si>
  <si>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</si>
  <si>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</si>
  <si>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</si>
  <si>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</si>
  <si>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</si>
  <si>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</si>
  <si>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</si>
  <si>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</si>
  <si>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</si>
  <si>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</si>
  <si>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</si>
  <si>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</si>
  <si>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</si>
  <si>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</si>
  <si>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</si>
  <si>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</si>
  <si>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</si>
  <si>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</si>
  <si>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</si>
  <si>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</si>
  <si>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</si>
  <si>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</si>
  <si>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</si>
  <si>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</si>
  <si>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</si>
  <si>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</si>
  <si>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</si>
  <si>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</si>
  <si>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</si>
  <si>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</si>
  <si>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</si>
  <si>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</si>
  <si>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</si>
  <si>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</si>
  <si>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</si>
  <si>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</si>
  <si>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</si>
  <si>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</si>
  <si>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</si>
  <si>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</si>
  <si>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</si>
  <si>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</si>
  <si>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</si>
  <si>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</si>
  <si>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</si>
  <si>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</si>
  <si>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</si>
  <si>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</si>
  <si>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</si>
  <si>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</si>
  <si>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</si>
  <si>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</si>
  <si>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</si>
  <si>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</si>
  <si>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</si>
  <si>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</si>
  <si>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</si>
  <si>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</si>
  <si>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</si>
  <si>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</si>
  <si>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</si>
  <si>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</si>
  <si>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</si>
  <si>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</si>
  <si>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</si>
  <si>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</si>
  <si>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</si>
  <si>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</si>
  <si>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</si>
  <si>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</si>
  <si>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</si>
  <si>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</si>
  <si>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</si>
  <si>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</si>
  <si>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</si>
  <si>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</si>
  <si>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</si>
  <si>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</si>
  <si>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</si>
  <si>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</si>
  <si>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</si>
  <si>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</si>
  <si>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</si>
  <si>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</si>
  <si>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</si>
  <si>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</si>
  <si>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</si>
  <si>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</si>
  <si>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</si>
  <si>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</si>
  <si>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</si>
  <si>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</si>
  <si>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</si>
  <si>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</si>
  <si>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</si>
  <si>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</si>
  <si>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</si>
  <si>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</si>
  <si>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</si>
  <si>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</si>
  <si>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</si>
  <si>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</si>
  <si>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</si>
  <si>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</si>
  <si>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</si>
  <si>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</si>
  <si>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</si>
  <si>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</si>
  <si>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</si>
  <si>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</si>
  <si>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</si>
  <si>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</si>
  <si>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</si>
  <si>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</si>
  <si>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</si>
  <si>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</si>
  <si>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</si>
  <si>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</si>
  <si>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</si>
  <si>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</si>
  <si>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</si>
  <si>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</si>
  <si>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</si>
  <si>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</si>
  <si>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</si>
  <si>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</si>
  <si>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</si>
  <si>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</si>
  <si>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</si>
  <si>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</si>
  <si>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</si>
  <si>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</si>
  <si>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</si>
  <si>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</si>
  <si>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</si>
  <si>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</si>
  <si>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</si>
  <si>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</si>
  <si>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</si>
  <si>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</si>
  <si>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</si>
  <si>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</si>
  <si>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</si>
  <si>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</si>
  <si>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</si>
  <si>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</si>
  <si>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</si>
  <si>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</si>
  <si>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</si>
  <si>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</si>
  <si>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</si>
  <si>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</si>
  <si>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</si>
  <si>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</si>
  <si>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</si>
  <si>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</si>
  <si>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</si>
  <si>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</si>
  <si>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</si>
  <si>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</si>
  <si>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</si>
  <si>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</si>
  <si>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</si>
  <si>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</si>
  <si>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</si>
  <si>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</si>
  <si>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</si>
  <si>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</si>
  <si>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</si>
  <si>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</si>
  <si>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</si>
  <si>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</si>
  <si>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</si>
  <si>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</si>
  <si>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</si>
  <si>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</si>
  <si>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</si>
  <si>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</si>
  <si>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</si>
  <si>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</si>
  <si>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</si>
  <si>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</si>
  <si>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</si>
  <si>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</si>
  <si>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</si>
  <si>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</si>
  <si>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</si>
  <si>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</si>
  <si>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</si>
  <si>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</si>
  <si>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</si>
  <si>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</si>
  <si>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</si>
  <si>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</si>
  <si>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</si>
  <si>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</si>
  <si>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</si>
  <si>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</si>
  <si>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</si>
  <si>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</si>
  <si>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</si>
  <si>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</si>
  <si>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</si>
  <si>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</si>
  <si>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</si>
  <si>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</si>
  <si>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</si>
  <si>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</si>
  <si>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</si>
  <si>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</si>
  <si>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</si>
  <si>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</si>
  <si>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</si>
  <si>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</si>
  <si>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</si>
  <si>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</si>
  <si>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</si>
  <si>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</si>
  <si>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</si>
  <si>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</si>
  <si>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</si>
  <si>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</si>
  <si>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</si>
  <si>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</si>
  <si>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</si>
  <si>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</si>
  <si>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</si>
  <si>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</si>
  <si>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</si>
  <si>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</si>
  <si>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</si>
  <si>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</si>
  <si>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</si>
  <si>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</si>
  <si>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</si>
  <si>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</si>
  <si>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</si>
  <si>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</si>
  <si>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</si>
  <si>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</si>
  <si>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</si>
  <si>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</si>
  <si>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</si>
  <si>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</si>
  <si>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</si>
  <si>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</si>
  <si>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</si>
  <si>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</si>
  <si>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</si>
  <si>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</si>
  <si>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</si>
  <si>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</si>
  <si>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</si>
  <si>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</si>
  <si>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</si>
  <si>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</si>
  <si>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</si>
  <si>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</si>
  <si>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</si>
  <si>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</si>
  <si>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</si>
  <si>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</si>
  <si>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</si>
  <si>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</si>
  <si>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</si>
  <si>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</si>
  <si>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</si>
  <si>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</si>
  <si>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</si>
  <si>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</si>
  <si>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</si>
  <si>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</si>
  <si>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</si>
  <si>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</si>
  <si>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</si>
  <si>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</si>
  <si>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</si>
  <si>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</si>
  <si>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</si>
  <si>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</si>
  <si>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</si>
  <si>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</si>
  <si>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</si>
  <si>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</si>
  <si>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</si>
  <si>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</si>
  <si>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</si>
  <si>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</si>
  <si>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</si>
  <si>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</si>
  <si>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</si>
  <si>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</si>
  <si>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</si>
  <si>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</si>
  <si>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</si>
  <si>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</si>
  <si>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</si>
  <si>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</si>
  <si>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</si>
  <si>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</si>
  <si>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</si>
  <si>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</si>
  <si>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</si>
  <si>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</si>
  <si>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</si>
  <si>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</si>
  <si>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</si>
  <si>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</si>
  <si>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</si>
  <si>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</si>
  <si>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</si>
  <si>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</si>
  <si>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</si>
  <si>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</si>
  <si>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</si>
  <si>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</si>
  <si>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</si>
  <si>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</si>
  <si>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</si>
  <si>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</si>
  <si>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</si>
  <si>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</si>
  <si>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</si>
  <si>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</si>
  <si>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</si>
  <si>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</si>
  <si>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</si>
  <si>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</si>
  <si>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</si>
  <si>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</si>
  <si>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</si>
  <si>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</si>
  <si>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</si>
  <si>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</si>
  <si>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</si>
  <si>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</si>
  <si>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</si>
  <si>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</si>
  <si>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</si>
  <si>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</si>
  <si>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</si>
  <si>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</si>
  <si>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</si>
  <si>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</si>
  <si>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</si>
  <si>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</si>
  <si>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</si>
  <si>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</si>
  <si>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</si>
  <si>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</si>
  <si>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</si>
  <si>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</si>
  <si>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</si>
  <si>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</si>
  <si>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</si>
  <si>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</si>
  <si>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</si>
  <si>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</si>
  <si>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</si>
  <si>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</si>
  <si>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</si>
  <si>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</si>
  <si>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</si>
  <si>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</si>
  <si>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</si>
  <si>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</si>
  <si>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</si>
  <si>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</si>
  <si>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</si>
  <si>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</si>
  <si>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</si>
  <si>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</si>
  <si>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</si>
  <si>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</si>
  <si>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</si>
  <si>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</si>
  <si>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</si>
  <si>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</si>
  <si>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</si>
  <si>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</si>
  <si>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</si>
  <si>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</si>
  <si>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</si>
  <si>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</si>
  <si>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</si>
  <si>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</si>
  <si>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</si>
  <si>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</si>
  <si>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</si>
  <si>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</si>
  <si>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</si>
  <si>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</si>
  <si>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</si>
  <si>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</si>
  <si>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</si>
  <si>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</si>
  <si>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</si>
  <si>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</si>
  <si>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</si>
  <si>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</si>
  <si>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</si>
  <si>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</si>
  <si>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</si>
  <si>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</si>
  <si>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</si>
  <si>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</si>
  <si>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</si>
  <si>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</si>
  <si>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</si>
  <si>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</si>
  <si>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</si>
  <si>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</si>
  <si>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</si>
  <si>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</si>
  <si>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</si>
  <si>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</si>
  <si>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</si>
  <si>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</si>
  <si>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</si>
  <si>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</si>
  <si>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</si>
  <si>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</si>
  <si>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</si>
  <si>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</si>
  <si>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</si>
  <si>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</si>
  <si>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</si>
  <si>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</si>
  <si>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</si>
  <si>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</si>
  <si>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</si>
  <si>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</si>
  <si>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</si>
  <si>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</si>
  <si>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</si>
  <si>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</si>
  <si>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</si>
  <si>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</si>
  <si>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</si>
  <si>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</si>
  <si>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</si>
  <si>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</si>
  <si>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</si>
  <si>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</si>
  <si>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</si>
  <si>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</si>
  <si>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</si>
  <si>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</si>
  <si>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</si>
  <si>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</si>
  <si>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</si>
  <si>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</si>
  <si>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</si>
  <si>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</si>
  <si>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</si>
  <si>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</si>
  <si>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</si>
  <si>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</si>
  <si>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</si>
  <si>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</si>
  <si>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</si>
  <si>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</si>
  <si>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</si>
  <si>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</si>
  <si>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</si>
  <si>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</si>
  <si>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</si>
  <si>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</si>
  <si>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</si>
  <si>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</si>
  <si>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</si>
  <si>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</si>
  <si>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</si>
  <si>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</si>
  <si>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</si>
  <si>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</si>
  <si>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</si>
  <si>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</si>
  <si>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</si>
  <si>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</si>
  <si>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</si>
  <si>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</si>
  <si>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</si>
  <si>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</si>
  <si>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</si>
  <si>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</si>
  <si>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</si>
  <si>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</si>
  <si>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</si>
  <si>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</si>
  <si>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</si>
  <si>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</si>
  <si>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</si>
  <si>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</si>
  <si>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</si>
  <si>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</si>
  <si>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</si>
  <si>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</si>
  <si>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</si>
  <si>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</si>
  <si>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</si>
  <si>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</si>
  <si>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</si>
  <si>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</si>
  <si>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</si>
  <si>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</si>
  <si>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</si>
  <si>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</si>
  <si>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</si>
  <si>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</si>
  <si>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</si>
  <si>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</si>
  <si>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</si>
  <si>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</si>
  <si>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</si>
  <si>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</si>
  <si>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</si>
  <si>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</si>
  <si>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</si>
  <si>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</si>
  <si>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</si>
  <si>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</si>
  <si>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</si>
  <si>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</si>
  <si>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</si>
  <si>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</si>
  <si>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</si>
  <si>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</si>
  <si>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</si>
  <si>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</si>
  <si>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</si>
  <si>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</si>
  <si>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</si>
  <si>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</si>
  <si>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</si>
  <si>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</si>
  <si>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</si>
  <si>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</si>
  <si>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</si>
  <si>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</si>
  <si>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</si>
  <si>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</si>
  <si>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</si>
  <si>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</si>
  <si>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</si>
  <si>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</si>
  <si>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</si>
  <si>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</si>
  <si>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</si>
  <si>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</si>
  <si>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</si>
  <si>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</si>
  <si>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</si>
  <si>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</si>
  <si>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</si>
  <si>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</si>
  <si>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</si>
  <si>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</si>
  <si>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</si>
  <si>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</si>
  <si>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</si>
  <si>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</si>
  <si>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</si>
  <si>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</si>
  <si>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</si>
  <si>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</si>
  <si>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</si>
  <si>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</si>
  <si>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</si>
  <si>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</si>
  <si>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</si>
  <si>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</si>
  <si>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</si>
  <si>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</si>
  <si>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</si>
  <si>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</si>
  <si>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</si>
  <si>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</si>
  <si>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</si>
  <si>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</si>
  <si>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</si>
  <si>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</si>
  <si>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</si>
  <si>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</si>
  <si>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</si>
  <si>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</si>
  <si>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</si>
  <si>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</si>
  <si>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</si>
  <si>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</si>
  <si>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</si>
  <si>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</si>
  <si>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</si>
  <si>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</si>
  <si>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</si>
  <si>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</si>
  <si>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</si>
  <si>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</si>
  <si>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</si>
  <si>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</si>
  <si>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</si>
  <si>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</si>
  <si>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</si>
  <si>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</si>
  <si>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</si>
  <si>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</si>
  <si>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</si>
  <si>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</si>
  <si>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</si>
  <si>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</si>
  <si>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</si>
  <si>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</si>
  <si>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</si>
  <si>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</si>
  <si>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</si>
  <si>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</si>
  <si>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</si>
  <si>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</si>
  <si>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</si>
  <si>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</si>
  <si>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</si>
  <si>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</si>
  <si>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</si>
  <si>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</si>
  <si>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</si>
  <si>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</si>
  <si>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</si>
  <si>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</si>
  <si>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</si>
  <si>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</si>
  <si>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</si>
  <si>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</si>
  <si>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</si>
  <si>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</si>
  <si>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</si>
  <si>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</si>
  <si>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</si>
  <si>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</si>
  <si>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</si>
  <si>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</si>
  <si>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</si>
  <si>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</si>
  <si>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</si>
  <si>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</si>
  <si>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</si>
  <si>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</si>
  <si>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</si>
  <si>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</si>
  <si>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</si>
  <si>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</si>
  <si>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</si>
  <si>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</si>
  <si>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</si>
  <si>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</si>
  <si>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</si>
  <si>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</si>
  <si>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</si>
  <si>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</si>
  <si>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</si>
  <si>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</si>
  <si>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</si>
  <si>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</si>
  <si>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</si>
  <si>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</si>
  <si>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</si>
  <si>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</si>
  <si>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</si>
  <si>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</si>
  <si>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</si>
  <si>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</si>
  <si>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</si>
  <si>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</si>
  <si>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</si>
  <si>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</si>
  <si>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</si>
  <si>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</si>
  <si>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</si>
  <si>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</si>
  <si>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</si>
  <si>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</si>
  <si>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</si>
  <si>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</si>
  <si>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</si>
  <si>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</si>
  <si>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</si>
  <si>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</si>
  <si>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</si>
  <si>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</si>
  <si>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</si>
  <si>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</si>
  <si>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</si>
  <si>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</si>
  <si>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</si>
  <si>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</si>
  <si>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</si>
  <si>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</si>
  <si>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</si>
  <si>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</si>
  <si>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</si>
  <si>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</si>
  <si>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</si>
  <si>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</si>
  <si>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</si>
  <si>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</si>
  <si>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</si>
  <si>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</si>
  <si>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</si>
  <si>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</si>
  <si>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</si>
  <si>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</si>
  <si>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</si>
  <si>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</si>
  <si>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</si>
  <si>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</si>
  <si>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</si>
  <si>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</si>
  <si>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</si>
  <si>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</si>
  <si>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</si>
  <si>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</si>
  <si>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</si>
  <si>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</si>
  <si>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</si>
  <si>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</si>
  <si>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</si>
  <si>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</si>
  <si>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</si>
  <si>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</si>
  <si>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</si>
  <si>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</si>
  <si>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</si>
  <si>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</si>
  <si>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</si>
  <si>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</si>
  <si>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</si>
  <si>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</si>
  <si>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</si>
  <si>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</si>
  <si>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</si>
  <si>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</si>
  <si>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</si>
  <si>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</si>
  <si>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</si>
  <si>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</si>
  <si>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</si>
  <si>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</si>
  <si>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</si>
  <si>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</si>
  <si>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</si>
  <si>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</si>
  <si>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</si>
  <si>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</si>
  <si>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</si>
  <si>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</si>
  <si>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</si>
  <si>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</si>
  <si>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</si>
  <si>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</si>
  <si>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</si>
  <si>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</si>
  <si>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</si>
  <si>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</si>
  <si>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</si>
  <si>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</si>
  <si>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</si>
  <si>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</si>
  <si>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</si>
  <si>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</si>
  <si>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</si>
  <si>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</si>
  <si>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</si>
  <si>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</si>
  <si>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</si>
  <si>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</si>
  <si>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</si>
  <si>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</si>
  <si>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</si>
  <si>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</si>
  <si>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</si>
  <si>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</si>
  <si>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</si>
  <si>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</si>
  <si>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</si>
  <si>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</si>
  <si>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</si>
  <si>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</si>
  <si>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</si>
  <si>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</si>
  <si>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</si>
  <si>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</si>
  <si>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</si>
  <si>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</si>
  <si>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</si>
  <si>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</si>
  <si>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</si>
  <si>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</si>
  <si>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</si>
  <si>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</si>
  <si>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</si>
  <si>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</si>
  <si>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</si>
  <si>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</si>
  <si>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</si>
  <si>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</si>
  <si>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</si>
  <si>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</si>
  <si>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</si>
  <si>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</si>
  <si>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</si>
  <si>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</si>
  <si>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</si>
  <si>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</si>
  <si>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</si>
  <si>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</si>
  <si>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</si>
  <si>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</si>
  <si>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</si>
  <si>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</si>
  <si>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</si>
  <si>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</si>
  <si>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</si>
  <si>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</si>
  <si>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</si>
  <si>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</si>
  <si>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</si>
  <si>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</si>
  <si>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</si>
  <si>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</si>
  <si>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</si>
  <si>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</si>
  <si>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</si>
  <si>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</si>
  <si>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</si>
  <si>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</si>
  <si>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</si>
  <si>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</si>
  <si>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PCM-20251114-00000407</t>
  </si>
  <si>
    <t>ETA 30 min</t>
  </si>
  <si>
    <t xml:space="preserve"> PCM-20250215-00000830 </t>
  </si>
  <si>
    <t>LTE site still down and  site located in aramco area access issue need special permission</t>
  </si>
  <si>
    <t>PCM-20251114-00000395</t>
  </si>
  <si>
    <t>15 mins</t>
  </si>
  <si>
    <t>PCM-20251114-00000405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</si>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</sst>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9" totalsRowShown="0" headerRowDxfId="64" dataDxfId="63" headerRowBorderDxfId="61" tableBorderDxfId="62">
  <autoFilter ref="A1:L10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312.41526875000272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45975.363694675929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45975.363694675929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45975.363694675929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45975.363694675929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45975.363694675929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45975.363694675929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45975.363694675929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45975.363694675929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45975.363694675929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45975.363694675929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45975.363694675929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45975.363694675929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45975.363694675929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45975.363694675929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45975.363694675929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45975.363694675929</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45975.363694675929</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45975.363694675929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45975.363694675929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45975.363694675929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45975.363694675929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45975.363694675929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45975.363694675929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45975.363694675929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45975.363694675929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45975.363694675929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45975.363694675929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45975.363694675929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45975.363694675929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45975.363694675929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45975.363694675929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45975.363694675929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45975.363694675929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45975.363694675929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45975.363694675929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45975.363694675929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45975.363694675929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45975.363694675929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45975.363694675929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45975.363694675929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45975.363694675929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45975.363694675929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45975.363694675929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45975.363694675929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45975.363694675929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45975.363694675929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45975.363694675929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45975.363694675929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45975.363694675929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45975.363694675929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45975.363694675929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45975.363694675929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45975.363694675929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45975.363694675929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45975.363694675929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45975.363694675929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45975.363694675929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45975.363694675929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45975.363694675929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45975.363694675929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45975.363694675929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45975.363694675929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45975.363694675929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45975.363694675929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45975.363694675929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45975.363694675929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45975.363694675929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45975.363694675929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45975.363694675929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45975.363694675929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45975.363694675929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45975.363694675929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45975.363694675929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45975.363694675929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45975.363694675929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45975.363694675929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45975.363694675929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45975.363694675929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45975.363694675929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45975.363694675929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45975.363694675929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45975.363694675929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45975.363694675929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45975.363694675929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45975.363694675929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45975.363694675929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45975.363694675929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45975.363694675929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45975.363694675929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45975.363694675929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45975.363694675929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45975.363694675929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45975.363694675929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45975.363694675929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45975.363694675929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45975.363694675929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45975.363694675929</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1DD40757-4F35-4EA6-AE85-54052ADCD513}"/>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150.36385671296739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0.75740995370870223</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23119</v>
      </c>
      <c r="E5" s="103" t="s">
        <v>39021</v>
      </c>
      <c r="F5" s="104">
        <v>45975.335474537038</v>
      </c>
      <c r="G5" s="105">
        <f ca="1">IFERROR(NOW()-F5,"-")</f>
        <v>2.822013889090158E-2</v>
      </c>
      <c r="H5" s="104">
        <v>45975.328460648147</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45975.363694675929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45975.363694675929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45975.363694675929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45975.363694675929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45975.363694675929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45975.363694675929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45975.363694675929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45975.363694675929</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45975.363694675929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45975.363694675929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45975.363694675929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45975.363694675929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45975.363694675929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45975.363694675929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45975.363694675929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45975.363694675929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45975.363694675929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45975.363694675929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45975.363694675929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45975.363694675929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45975.363694675929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45975.363694675929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45975.363694675929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45975.363694675929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45975.363694675929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45975.363694675929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45975.363694675929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45975.363694675929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45975.363694675929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45975.363694675929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45975.363694675929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45975.363694675929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45975.363694675929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45975.363694675929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45975.363694675929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45975.363694675929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45975.363694675929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45975.363694675929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45975.363694675929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45975.363694675929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45975.363694675929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45975.363694675929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45975.363694675929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45975.363694675929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45975.363694675929</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9"/>
  <sheetViews>
    <sheetView workbookViewId="0">
      <selection activeCell="D2" sqref="D2:D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4" ca="1" si="0">IFERROR(NOW()-F2,"-")</f>
        <v>45975.363694675929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45975.363694675929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45975.363694675929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45975.363694675929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45975.363694675929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45975.363694675929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45975.363694675929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45975.363694675929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45975.363694675929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45975.363694675929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45975.363694675929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45975.363694675929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45975.363694675929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45975.363694675929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45975.363694675929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45975.363694675929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45975.363694675929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45975.363694675929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45975.363694675929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45975.363694675929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45975.363694675929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45975.363694675929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45975.363694675929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45975.363694675929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45975.363694675929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45975.363694675929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45975.363694675929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45975.363694675929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45975.363694675929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45975.363694675929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45975.363694675929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45975.363694675929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45975.363694675929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45975.363694675929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45975.363694675929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45975.363694675929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45975.363694675929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45975.363694675929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45975.363694675929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45975.363694675929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45975.363694675929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45975.363694675929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45975.363694675929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45975.363694675929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45975.363694675929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45975.363694675929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45975.363694675929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45975.363694675929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45975.363694675929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45975.363694675929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45975.363694675929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45975.363694675929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45975.363694675929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45975.363694675929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45975.363694675929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45975.363694675929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45975.363694675929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45975.363694675929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45975.363694675929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45975.363694675929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45975.363694675929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45975.363694675929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45975.363694675929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45975.363694675929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45975.363694675929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45975.363694675929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45975.363694675929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45975.363694675929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45975.363694675929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45975.363694675929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45975.363694675929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45975.363694675929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45975.363694675929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45975.363694675929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45975.363694675929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45975.363694675929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45975.363694675929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45975.363694675929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45975.363694675929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45975.363694675929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45975.363694675929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45975.363694675929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45975.363694675929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45975.363694675929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45975.363694675929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45975.363694675929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45975.363694675929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45975.363694675929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45975.363694675929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45975.363694675929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45975.363694675929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45975.363694675929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45975.363694675929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45975.363694675929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45975.363694675929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45975.363694675929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45975.363694675929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45975.363694675929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45975.363694675929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45975.363694675929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45975.363694675929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45975.363694675929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45975.363694675929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45975.363694675929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45975.363694675929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45975.363694675929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45975.363694675929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45975.363694675929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45975.363694675929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45975.363694675929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45975.363694675929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45975.363694675929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45975.363694675929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45975.363694675929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45975.363694675929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45975.363694675929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45975.363694675929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45975.363694675929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45975.363694675929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45975.363694675929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45975.363694675929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45975.363694675929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45975.363694675929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45975.363694675929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45975.363694675929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45975.363694675929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45975.363694675929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45975.363694675929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45975.363694675929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45975.363694675929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45975.363694675929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45975.363694675929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45975.363694675929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45975.363694675929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45975.363694675929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45975.363694675929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45975.363694675929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45975.363694675929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45975.363694675929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45975.363694675929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45975.363694675929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45975.363694675929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45975.363694675929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45975.363694675929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45975.363694675929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45975.363694675929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45975.363694675929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45975.363694675929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45975.363694675929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45975.363694675929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45975.363694675929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45975.363694675929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45975.363694675929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45975.363694675929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45975.363694675929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45975.363694675929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45975.363694675929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45975.363694675929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45975.363694675929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45975.363694675929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45975.363694675929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45975.363694675929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45975.363694675929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45975.363694675929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45975.363694675929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45975.363694675929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45975.363694675929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45975.363694675929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45975.363694675929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45975.363694675929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45975.363694675929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45975.363694675929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45975.363694675929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45975.363694675929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45975.363694675929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45975.363694675929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45975.363694675929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45975.363694675929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45975.363694675929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45975.363694675929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45975.363694675929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45975.363694675929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45975.363694675929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45975.363694675929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45975.363694675929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45975.363694675929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45975.363694675929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45975.363694675929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45975.363694675929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45975.363694675929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45975.363694675929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45975.363694675929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45975.363694675929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45975.363694675929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45975.363694675929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45975.363694675929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45975.363694675929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45975.363694675929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45975.363694675929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45975.363694675929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45975.363694675929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45975.363694675929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45975.363694675929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45975.363694675929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45975.363694675929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45975.363694675929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45975.363694675929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45975.363694675929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45975.363694675929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45975.363694675929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45975.363694675929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45975.363694675929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45975.363694675929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45975.363694675929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45975.363694675929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45975.363694675929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45975.363694675929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45975.363694675929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45975.363694675929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45975.363694675929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45975.363694675929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45975.363694675929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45975.363694675929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45975.363694675929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45975.363694675929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45975.363694675929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45975.363694675929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45975.363694675929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45975.363694675929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45975.363694675929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45975.363694675929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45975.363694675929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45975.363694675929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45975.363694675929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45975.363694675929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45975.363694675929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45975.363694675929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45975.363694675929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45975.363694675929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45975.363694675929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45975.363694675929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45975.363694675929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45975.363694675929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45975.363694675929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45975.363694675929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45975.363694675929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45975.363694675929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45975.363694675929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45975.363694675929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45975.363694675929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45975.363694675929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45975.363694675929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45975.363694675929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45975.363694675929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45975.363694675929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45975.363694675929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45975.363694675929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45975.363694675929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45975.363694675929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45975.363694675929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45975.363694675929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45975.363694675929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45975.363694675929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45975.363694675929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45975.363694675929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45975.363694675929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45975.363694675929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45975.363694675929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45975.363694675929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45975.363694675929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45975.363694675929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45975.363694675929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45975.363694675929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45975.363694675929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45975.363694675929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45975.363694675929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45975.363694675929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45975.363694675929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45975.363694675929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45975.363694675929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45975.363694675929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45975.363694675929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45975.363694675929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45975.363694675929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45975.363694675929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45975.363694675929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45975.363694675929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45975.363694675929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45975.363694675929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45975.363694675929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45975.363694675929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45975.363694675929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45975.363694675929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45975.363694675929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45975.363694675929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45975.363694675929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45975.363694675929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45975.363694675929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45975.363694675929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45975.363694675929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45975.363694675929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45975.363694675929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45975.363694675929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45975.363694675929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45975.363694675929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45975.363694675929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45975.363694675929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45975.363694675929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45975.363694675929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45975.363694675929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45975.363694675929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45975.363694675929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45975.363694675929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45975.363694675929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45975.363694675929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45975.363694675929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45975.363694675929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45975.363694675929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45975.363694675929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45975.363694675929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45975.363694675929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45975.363694675929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45975.363694675929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45975.363694675929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45975.363694675929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45975.363694675929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45975.363694675929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45975.363694675929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45975.363694675929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45975.363694675929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45975.363694675929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45975.363694675929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45975.363694675929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45975.363694675929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45975.363694675929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45975.363694675929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45975.363694675929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45975.363694675929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45975.363694675929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45975.363694675929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45975.363694675929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45975.363694675929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45975.363694675929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45975.363694675929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45975.363694675929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45975.363694675929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45975.363694675929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45975.363694675929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45975.363694675929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45975.363694675929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45975.363694675929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45975.363694675929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45975.363694675929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45975.363694675929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45975.363694675929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45975.363694675929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45975.363694675929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45975.363694675929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45975.363694675929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45975.363694675929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45975.363694675929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45975.363694675929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45975.363694675929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45975.363694675929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45975.363694675929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45975.363694675929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45975.363694675929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45975.363694675929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45975.363694675929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45975.363694675929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45975.363694675929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45975.363694675929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45975.363694675929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45975.363694675929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45975.363694675929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45975.363694675929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45975.363694675929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45975.363694675929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45975.363694675929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45975.363694675929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45975.363694675929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45975.363694675929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45975.363694675929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45975.363694675929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45975.363694675929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45975.363694675929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45975.363694675929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45975.363694675929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45975.363694675929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45975.363694675929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45975.363694675929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45975.363694675929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45975.363694675929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45975.363694675929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45975.363694675929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45975.363694675929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45975.363694675929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45975.363694675929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45975.363694675929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45975.363694675929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45975.363694675929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45975.363694675929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45975.363694675929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45975.363694675929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45975.363694675929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45975.363694675929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45975.363694675929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45975.363694675929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45975.363694675929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45975.363694675929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45975.363694675929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45975.363694675929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45975.363694675929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45975.363694675929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45975.363694675929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45975.363694675929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45975.363694675929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45975.363694675929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45975.363694675929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45975.363694675929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45975.363694675929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45975.363694675929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45975.363694675929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45975.363694675929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45975.363694675929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45975.363694675929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45975.363694675929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45975.363694675929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45975.363694675929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45975.363694675929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45975.363694675929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45975.363694675929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45975.363694675929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45975.363694675929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45975.363694675929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45975.363694675929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45975.363694675929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45975.363694675929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45975.363694675929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45975.363694675929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45975.363694675929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45975.363694675929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45975.363694675929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45975.363694675929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45975.363694675929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45975.363694675929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45975.363694675929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45975.363694675929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45975.363694675929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45975.363694675929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45975.363694675929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45975.363694675929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45975.363694675929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45975.363694675929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45975.363694675929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45975.363694675929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45975.363694675929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45975.363694675929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45975.363694675929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45975.363694675929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45975.363694675929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45975.363694675929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45975.363694675929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45975.363694675929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45975.363694675929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45975.363694675929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45975.363694675929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45975.363694675929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45975.363694675929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45975.363694675929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45975.363694675929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45975.363694675929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45975.363694675929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45975.363694675929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45975.363694675929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45975.363694675929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45975.363694675929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45975.363694675929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45975.363694675929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45975.363694675929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45975.363694675929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45975.363694675929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45975.363694675929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45975.363694675929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45975.363694675929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45975.363694675929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45975.363694675929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45975.363694675929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45975.363694675929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45975.363694675929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45975.363694675929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45975.363694675929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45975.363694675929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45975.363694675929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45975.363694675929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45975.363694675929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45975.363694675929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45975.363694675929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45975.363694675929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45975.363694675929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45975.363694675929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45975.363694675929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45975.363694675929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45975.363694675929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45975.363694675929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45975.363694675929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45975.363694675929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45975.363694675929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45975.363694675929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45975.363694675929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45975.363694675929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45975.363694675929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45975.363694675929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45975.363694675929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45975.363694675929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45975.363694675929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45975.363694675929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45975.363694675929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45975.363694675929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45975.363694675929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45975.363694675929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45975.363694675929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45975.363694675929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45975.363694675929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45975.363694675929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45975.363694675929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45975.363694675929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45975.363694675929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45975.363694675929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45975.363694675929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45975.363694675929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45975.363694675929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45975.363694675929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45975.363694675929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45975.363694675929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45975.363694675929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45975.363694675929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45975.363694675929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45975.363694675929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45975.363694675929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45975.363694675929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45975.363694675929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45975.363694675929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45975.363694675929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45975.363694675929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45975.363694675929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45975.363694675929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45975.363694675929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45975.363694675929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45975.363694675929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45975.363694675929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45975.363694675929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45975.363694675929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45975.363694675929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45975.363694675929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45975.363694675929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45975.363694675929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45975.363694675929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45975.363694675929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45975.363694675929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45975.363694675929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45975.363694675929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45975.363694675929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45975.363694675929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45975.363694675929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45975.363694675929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45975.363694675929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45975.363694675929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45975.363694675929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45975.363694675929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45975.363694675929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45975.363694675929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45975.363694675929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45975.363694675929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45975.363694675929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45975.363694675929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45975.363694675929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45975.363694675929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45975.363694675929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45975.363694675929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45975.363694675929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45975.363694675929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45975.363694675929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45975.363694675929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45975.363694675929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45975.363694675929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45975.363694675929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45975.363694675929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45975.363694675929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45975.363694675929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45975.363694675929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45975.363694675929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45975.363694675929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45975.363694675929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45975.363694675929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45975.363694675929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45975.363694675929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45975.363694675929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45975.363694675929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45975.363694675929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45975.363694675929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45975.363694675929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45975.363694675929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45975.363694675929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45975.363694675929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45975.363694675929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45975.363694675929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45975.363694675929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45975.363694675929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45975.363694675929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45975.363694675929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45975.363694675929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45975.363694675929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45975.363694675929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45975.363694675929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45975.363694675929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45975.363694675929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45975.363694675929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45975.363694675929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45975.363694675929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45975.363694675929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45975.363694675929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45975.363694675929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45975.363694675929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45975.363694675929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45975.363694675929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45975.363694675929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45975.363694675929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45975.363694675929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45975.363694675929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45975.363694675929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45975.363694675929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45975.363694675929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45975.363694675929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45975.363694675929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45975.363694675929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45975.363694675929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45975.363694675929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45975.363694675929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45975.363694675929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45975.363694675929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45975.363694675929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45975.363694675929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45975.363694675929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45975.363694675929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45975.363694675929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45975.363694675929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45975.363694675929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45975.363694675929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45975.363694675929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45975.363694675929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45975.363694675929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45975.363694675929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45975.363694675929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45975.363694675929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45975.363694675929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45975.363694675929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45975.363694675929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45975.363694675929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45975.363694675929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45975.363694675929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45975.363694675929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45975.363694675929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45975.363694675929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45975.363694675929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45975.363694675929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45975.363694675929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45975.363694675929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45975.363694675929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45975.363694675929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45975.363694675929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45975.363694675929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45975.363694675929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45975.363694675929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45975.363694675929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45975.363694675929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45975.363694675929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45975.363694675929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45975.363694675929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45975.363694675929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45975.363694675929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45975.363694675929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45975.363694675929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45975.363694675929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45975.363694675929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45975.363694675929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45975.363694675929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45975.363694675929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45975.363694675929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45975.363694675929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45975.363694675929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45975.363694675929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45975.363694675929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45975.363694675929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45975.363694675929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45975.363694675929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45975.363694675929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45975.363694675929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45975.363694675929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45975.363694675929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45975.363694675929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45975.363694675929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45975.363694675929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45975.363694675929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45975.363694675929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45975.363694675929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45975.363694675929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45975.363694675929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45975.363694675929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45975.363694675929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45975.363694675929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45975.363694675929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45975.363694675929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45975.363694675929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45975.363694675929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45975.363694675929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45975.363694675929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45975.363694675929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45975.363694675929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45975.363694675929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45975.363694675929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45975.363694675929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45975.363694675929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45975.363694675929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45975.363694675929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45975.363694675929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45975.363694675929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45975.363694675929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45975.363694675929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45975.363694675929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45975.363694675929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45975.363694675929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45975.363694675929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45975.363694675929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45975.363694675929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45975.363694675929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45975.363694675929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45975.363694675929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45975.363694675929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45975.363694675929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45975.363694675929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45975.363694675929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45975.363694675929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45975.363694675929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45975.363694675929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45975.363694675929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45975.363694675929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45975.363694675929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45975.363694675929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45975.363694675929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45975.363694675929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45975.363694675929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45975.363694675929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45975.363694675929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45975.363694675929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45975.363694675929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45975.363694675929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45975.363694675929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45975.363694675929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45975.363694675929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45975.363694675929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45975.363694675929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45975.363694675929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45975.363694675929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45975.363694675929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45975.363694675929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45975.363694675929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45975.363694675929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45975.363694675929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45975.363694675929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45975.363694675929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45975.363694675929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45975.363694675929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45975.363694675929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45975.363694675929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45975.363694675929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45975.363694675929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45975.363694675929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45975.363694675929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45975.363694675929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45975.363694675929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45975.363694675929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45975.363694675929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45975.363694675929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45975.363694675929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45975.363694675929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45975.363694675929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45975.363694675929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45975.363694675929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45975.363694675929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45975.363694675929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45975.363694675929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45975.363694675929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45975.363694675929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45975.363694675929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45975.363694675929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45975.363694675929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45975.363694675929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45975.363694675929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45975.363694675929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45975.363694675929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45975.363694675929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45975.363694675929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45975.363694675929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45975.363694675929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45975.363694675929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45975.363694675929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45975.363694675929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45975.363694675929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45975.363694675929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45975.363694675929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45975.363694675929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45975.363694675929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45975.363694675929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45975.363694675929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45975.363694675929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45975.363694675929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45975.363694675929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45975.363694675929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45975.363694675929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45975.363694675929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45975.363694675929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45975.363694675929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45975.363694675929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45975.363694675929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45975.363694675929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45975.363694675929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45975.363694675929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45975.363694675929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45975.363694675929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45975.363694675929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45975.363694675929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45975.363694675929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45975.363694675929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45975.363694675929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45975.363694675929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45975.363694675929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45975.363694675929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45975.363694675929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45975.363694675929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45975.363694675929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45975.363694675929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45975.363694675929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45975.363694675929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45975.363694675929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45975.363694675929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45975.363694675929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45975.363694675929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45975.363694675929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45975.363694675929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45975.363694675929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45975.363694675929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45975.363694675929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45975.363694675929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45975.363694675929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45975.363694675929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45975.363694675929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45975.363694675929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45975.363694675929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45975.363694675929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45975.363694675929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45975.363694675929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45975.363694675929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45975.363694675929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45975.363694675929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45975.363694675929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45975.363694675929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45975.363694675929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45975.363694675929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45975.363694675929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45975.363694675929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45975.363694675929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45975.363694675929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45975.363694675929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45975.363694675929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45975.363694675929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45975.363694675929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45975.363694675929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45975.363694675929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45975.363694675929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45975.363694675929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45975.363694675929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45975.363694675929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45975.363694675929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45975.363694675929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45975.363694675929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45975.363694675929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45975.363694675929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45975.363694675929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45975.363694675929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45975.363694675929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45975.363694675929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45975.363694675929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45975.363694675929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45975.363694675929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45975.363694675929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45975.363694675929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45975.363694675929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45975.363694675929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45975.363694675929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45975.363694675929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45975.363694675929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45975.363694675929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45975.363694675929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45975.363694675929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45975.363694675929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45975.363694675929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45975.363694675929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45975.363694675929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45975.363694675929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45975.363694675929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45975.363694675929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45975.363694675929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45975.363694675929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45975.363694675929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45975.363694675929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45975.363694675929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45975.363694675929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45975.363694675929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45975.363694675929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45975.363694675929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45975.363694675929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45975.363694675929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45975.363694675929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45975.363694675929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45975.363694675929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45975.363694675929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45975.363694675929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45975.363694675929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45975.363694675929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45975.363694675929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45975.363694675929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45975.363694675929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45975.363694675929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45975.363694675929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45975.363694675929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45975.363694675929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45975.363694675929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45975.363694675929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45975.363694675929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45975.363694675929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45975.363694675929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45975.363694675929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45975.363694675929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45975.363694675929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45975.363694675929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45975.363694675929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45975.363694675929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45975.363694675929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45975.363694675929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45975.363694675929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45975.363694675929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45975.363694675929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45975.363694675929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45975.363694675929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45975.363694675929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45975.363694675929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45975.363694675929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45975.363694675929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1024" ca="1" si="15">IFERROR(NOW()-F961,"-")</f>
        <v>45975.363694675929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45975.363694675929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45975.363694675929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45975.363694675929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45975.363694675929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45975.363694675929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45975.363694675929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45975.363694675929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45975.363694675929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45975.363694675929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45975.363694675929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45975.363694675929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45975.363694675929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45975.363694675929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45975.363694675929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45975.363694675929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45975.363694675929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45975.363694675929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45975.363694675929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45975.363694675929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45975.363694675929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45975.363694675929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45975.363694675929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45975.363694675929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45975.363694675929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45975.363694675929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45975.363694675929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45975.363694675929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45975.363694675929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45975.363694675929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45975.363694675929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45975.363694675929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45975.363694675929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45975.363694675929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45975.363694675929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45975.363694675929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45975.363694675929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45975.363694675929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45975.363694675929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45975.363694675929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45975.363694675929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45975.363694675929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45975.363694675929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45975.363694675929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45975.363694675929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45975.363694675929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45975.363694675929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45975.363694675929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45975.363694675929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45975.363694675929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45975.363694675929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45975.363694675929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45975.363694675929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45975.363694675929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45975.363694675929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45975.363694675929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45975.363694675929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45975.363694675929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45975.363694675929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45975.363694675929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45975.363694675929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45975.363694675929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45975.363694675929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45975.363694675929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ref="G1025:G1039" ca="1" si="16">IFERROR(NOW()-F1025,"-")</f>
        <v>45975.363694675929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45975.363694675929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45975.363694675929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45975.363694675929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45975.363694675929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45975.363694675929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45975.363694675929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45975.363694675929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45975.363694675929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45975.363694675929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45975.363694675929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45975.363694675929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45975.363694675929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45975.363694675929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45975.363694675929</v>
      </c>
      <c r="H1039" s="22"/>
      <c r="I1039" s="19" t="str">
        <f>IFERROR(VLOOKUP(D1039,DB!A:F,6,0),"")</f>
        <v/>
      </c>
      <c r="J1039" s="18" t="str">
        <f>IFERROR(VLOOKUP(D1039,DB!A:G,7,0),"")</f>
        <v/>
      </c>
      <c r="K1039" s="45"/>
      <c r="L1039" s="23" t="str">
        <f>IFERROR(VLOOKUP(D1039,DB!A:I,9,0),"")</f>
        <v/>
      </c>
    </row>
  </sheetData>
  <dataValidations count="2">
    <dataValidation allowBlank="1" showInputMessage="1" showErrorMessage="1" sqref="E1" xr:uid="{5914219A-CB83-432D-936A-CC0CB6F3982A}"/>
    <dataValidation type="list" allowBlank="1" showInputMessage="1" showErrorMessage="1" sqref="E2:E10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271.88297708333266</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31284</v>
      </c>
      <c r="E3" s="95" t="s">
        <v>39021</v>
      </c>
      <c r="F3" s="96">
        <v>45975.324305555558</v>
      </c>
      <c r="G3" s="97">
        <f ca="1">IFERROR(NOW()-F3,"")</f>
        <v>3.938912037119735E-2</v>
      </c>
      <c r="H3" s="96">
        <v>45975.308518518519</v>
      </c>
      <c r="I3" s="135" t="str">
        <f>IFERROR(VLOOKUP(D3,DB!A:F,6,0),"")</f>
        <v>SCECO</v>
      </c>
      <c r="J3" s="135" t="str">
        <f>IFERROR(VLOOKUP(D3,DB!A:G,7,0),"")</f>
        <v>Weak</v>
      </c>
      <c r="K3" s="98" t="s">
        <v>39112</v>
      </c>
      <c r="L3" s="92" t="str">
        <f>IFERROR(VLOOKUP(D3,DB!A:I,9,0),"")</f>
        <v>Latis</v>
      </c>
    </row>
    <row r="4" spans="1:16" ht="15" customHeight="1">
      <c r="A4" s="135" t="s">
        <v>39113</v>
      </c>
      <c r="B4" s="135" t="str">
        <f>IFERROR(VLOOKUP(D4,DB!A:K,11,0),"")</f>
        <v>R4</v>
      </c>
      <c r="C4" s="94">
        <v>3</v>
      </c>
      <c r="D4" s="92" t="s">
        <v>29169</v>
      </c>
      <c r="E4" s="95" t="s">
        <v>39100</v>
      </c>
      <c r="F4" s="96">
        <v>45975.334027777775</v>
      </c>
      <c r="G4" s="97">
        <f ca="1">IFERROR(NOW()-F4,"")</f>
        <v>2.9666898153664079E-2</v>
      </c>
      <c r="H4" s="96">
        <v>45975.322800925926</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97">
        <f ca="1">IFERROR(NOW()-F5,"")</f>
        <v>45975.363694675929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45975.363694675929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45975.363694675929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45975.363694675929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45975.363694675929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45975.363694675929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45975.363694675929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45975.363694675929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45975.363694675929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45975.363694675929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45975.363694675929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45975.363694675929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45975.363694675929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45975.363694675929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45975.363694675929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45975.363694675929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45975.363694675929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45975.363694675929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45975.363694675929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45975.363694675929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45975.363694675929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45975.363694675929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45975.363694675929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45975.363694675929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45975.363694675929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45975.363694675929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45975.363694675929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45975.363694675929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45975.363694675929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45975.363694675929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45975.363694675929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45975.363694675929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45975.363694675929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45975.363694675929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45975.363694675929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45975.363694675929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45975.363694675929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45975.363694675929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45975.363694675929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45975.363694675929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45975.363694675929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45975.363694675929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45975.363694675929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45975.363694675929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45975.363694675929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45975.363694675929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45975.363694675929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45975.363694675929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45975.363694675929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45975.363694675929</v>
      </c>
      <c r="H54" s="96"/>
      <c r="I54" s="135" t="str">
        <f>IFERROR(VLOOKUP(D54,DB!A:F,6,0),"")</f>
        <v/>
      </c>
      <c r="J54" s="135" t="str">
        <f>IFERROR(VLOOKUP(D54,DB!A:G,7,0),"")</f>
        <v/>
      </c>
      <c r="K54" s="98"/>
      <c r="L54" s="92"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4"/>
  <sheetViews>
    <sheetView workbookViewId="0">
      <selection activeCell="D17" sqref="D1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83.531634490740544</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49.174817361112218</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 ca="1" si="1">IFERROR(NOW()-F4,"")</f>
        <v>26.70258356481645</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ref="G6:G67" ca="1" si="2">IFERROR(NOW()-F6,"")</f>
        <v>45975.363694675929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45975.363694675929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45975.363694675929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45975.363694675929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45975.363694675929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45975.363694675929</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2"/>
        <v>45975.363694675929</v>
      </c>
      <c r="H12" s="125"/>
      <c r="I12" s="124" t="str">
        <f>IFERROR(VLOOKUP(D12,DB!A:F,6,0),"")</f>
        <v/>
      </c>
      <c r="J12" s="124" t="str">
        <f>IFERROR(VLOOKUP(D12,DB!A:G,7,0),"")</f>
        <v/>
      </c>
      <c r="K12" s="124"/>
      <c r="L12" s="124" t="str">
        <f>IFERROR(VLOOKUP(D12,DB!A:I,9,0),"")</f>
        <v/>
      </c>
    </row>
    <row r="13" spans="1:13">
      <c r="A13" s="124"/>
      <c r="B13" s="124" t="str">
        <f>IFERROR(VLOOKUP(D13,DB!A:K,11,0),"")</f>
        <v/>
      </c>
      <c r="C13" s="124"/>
      <c r="D13" s="157"/>
      <c r="E13" s="124"/>
      <c r="F13" s="124"/>
      <c r="G13" s="126">
        <f t="shared" ca="1" si="2"/>
        <v>45975.363694675929</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2"/>
        <v>45975.363694675929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45975.363694675929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45975.363694675929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45975.363694675929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45975.363694675929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45975.363694675929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45975.363694675929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45975.363694675929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45975.363694675929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45975.363694675929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45975.363694675929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45975.363694675929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45975.363694675929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45975.363694675929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45975.363694675929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45975.363694675929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45975.363694675929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45975.363694675929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45975.363694675929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45975.363694675929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45975.363694675929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45975.363694675929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45975.363694675929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45975.363694675929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45975.363694675929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45975.363694675929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45975.363694675929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45975.363694675929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45975.363694675929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45975.363694675929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45975.363694675929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45975.363694675929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45975.363694675929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45975.363694675929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45975.363694675929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45975.363694675929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45975.363694675929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45975.363694675929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45975.363694675929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45975.363694675929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45975.363694675929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45975.363694675929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45975.363694675929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45975.363694675929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45975.363694675929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45975.363694675929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45975.363694675929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45975.363694675929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45975.363694675929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45975.363694675929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45975.363694675929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45975.363694675929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45975.363694675929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45975.363694675929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ref="G68:G131" ca="1" si="3">IFERROR(NOW()-F68,"")</f>
        <v>45975.363694675929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45975.363694675929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45975.363694675929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45975.363694675929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45975.363694675929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45975.363694675929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45975.363694675929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45975.363694675929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45975.363694675929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45975.363694675929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45975.363694675929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45975.363694675929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45975.363694675929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45975.363694675929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45975.363694675929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45975.363694675929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45975.363694675929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45975.363694675929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45975.363694675929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45975.363694675929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45975.363694675929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45975.363694675929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45975.363694675929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45975.363694675929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45975.363694675929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45975.363694675929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45975.363694675929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45975.363694675929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45975.363694675929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45975.363694675929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45975.363694675929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45975.363694675929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45975.363694675929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45975.363694675929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45975.363694675929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45975.363694675929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45975.363694675929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45975.363694675929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45975.363694675929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45975.363694675929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45975.363694675929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45975.363694675929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45975.363694675929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45975.363694675929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45975.363694675929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45975.363694675929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45975.363694675929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45975.363694675929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45975.363694675929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45975.363694675929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45975.363694675929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45975.363694675929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45975.363694675929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45975.363694675929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45975.363694675929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45975.363694675929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45975.363694675929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45975.363694675929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45975.363694675929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45975.363694675929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45975.363694675929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45975.363694675929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45975.363694675929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45975.363694675929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ref="G132:G195" ca="1" si="4">IFERROR(NOW()-F132,"")</f>
        <v>45975.363694675929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45975.363694675929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45975.363694675929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45975.363694675929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45975.363694675929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45975.363694675929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45975.363694675929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45975.363694675929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45975.363694675929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45975.363694675929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45975.363694675929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45975.363694675929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45975.363694675929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45975.363694675929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45975.363694675929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45975.363694675929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45975.363694675929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45975.363694675929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45975.363694675929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45975.363694675929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45975.363694675929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45975.363694675929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45975.363694675929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45975.363694675929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45975.363694675929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45975.363694675929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45975.363694675929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45975.363694675929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45975.363694675929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45975.363694675929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45975.363694675929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45975.363694675929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45975.363694675929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45975.363694675929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45975.363694675929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45975.363694675929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45975.363694675929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45975.363694675929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45975.363694675929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45975.363694675929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45975.363694675929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45975.363694675929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45975.363694675929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45975.363694675929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45975.363694675929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45975.363694675929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45975.363694675929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45975.363694675929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45975.363694675929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45975.363694675929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45975.363694675929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45975.363694675929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45975.363694675929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45975.363694675929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45975.363694675929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45975.363694675929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45975.363694675929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45975.363694675929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45975.363694675929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45975.363694675929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45975.363694675929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45975.363694675929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45975.363694675929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45975.363694675929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ref="G196:G259" ca="1" si="5">IFERROR(NOW()-F196,"")</f>
        <v>45975.363694675929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45975.363694675929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45975.363694675929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45975.363694675929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45975.363694675929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45975.363694675929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45975.363694675929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45975.363694675929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45975.363694675929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45975.363694675929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45975.363694675929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45975.363694675929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45975.363694675929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45975.363694675929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45975.363694675929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45975.363694675929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45975.363694675929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45975.363694675929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45975.363694675929</v>
      </c>
      <c r="H214" s="124"/>
      <c r="I214" s="124" t="str">
        <f>IFERROR(VLOOKUP(D214,DB!A:F,6,0),"")</f>
        <v/>
      </c>
      <c r="J214" s="124" t="str">
        <f>IFERROR(VLOOKUP(D214,DB!A:G,7,0),"")</f>
        <v/>
      </c>
      <c r="K214" s="124"/>
      <c r="L214" s="124" t="str">
        <f>IFERROR(VLOOKUP(D214,DB!A:I,9,0),"")</f>
        <v/>
      </c>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8">
        <v>45975.140439814815</v>
      </c>
      <c r="G2" s="75">
        <f ca="1">IFERROR(NOW()-F2,"-")</f>
        <v>0.22325486111367354</v>
      </c>
      <c r="H2" s="143">
        <v>45975.150659722225</v>
      </c>
      <c r="I2" s="141" t="str">
        <f>IFERROR(VLOOKUP(D2,DB!A:F,6,0),"")</f>
        <v>SCECO</v>
      </c>
      <c r="J2" s="141" t="str">
        <f>IFERROR(VLOOKUP(D2,DB!A:G,7,0),"")</f>
        <v>Dead</v>
      </c>
      <c r="K2" s="144" t="s">
        <v>39124</v>
      </c>
      <c r="L2" s="145" t="str">
        <f>IFERROR(VLOOKUP(D2,DB!A:I,9,0),"")</f>
        <v>Latis</v>
      </c>
    </row>
    <row r="3" spans="1:16382" ht="31.5" customHeight="1">
      <c r="A3" s="140"/>
      <c r="B3" s="141" t="str">
        <f>IFERROR(VLOOKUP(D3,DB!A:K,11,0),"")</f>
        <v/>
      </c>
      <c r="C3" s="142"/>
      <c r="D3" s="141"/>
      <c r="E3" s="124"/>
      <c r="F3"/>
      <c r="G3" s="75">
        <f ca="1">IFERROR(NOW()-F3,"-")</f>
        <v>45975.363694675929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45975.363694675929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45975.363694675929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45975.363694675929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45975.363694675929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45975.363694675929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45975.363694675929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45975.363694675929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45975.363694675929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45975.363694675929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45975.363694675929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45975.363694675929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45975.363694675929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45975.363694675929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45975.363694675929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45975.363694675929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45975.363694675929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45975.363694675929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45975.363694675929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45975.363694675929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45975.363694675929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45975.363694675929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45975.363694675929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45975.363694675929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45975.363694675929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45975.363694675929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45975.363694675929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45975.363694675929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45975.363694675929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45975.363694675929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45975.363694675929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45975.363694675929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45975.363694675929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45975.363694675929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45975.363694675929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45975.363694675929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45975.363694675929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45975.363694675929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45975.363694675929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45975.363694675929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45975.363694675929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45975.363694675929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45975.363694675929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45975.363694675929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45975.363694675929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45975.363694675929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45975.363694675929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45975.363694675929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45975.363694675929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45975.363694675929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45975.363694675929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45975.363694675929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45975.363694675929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45975.363694675929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45975.363694675929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45975.363694675929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45975.363694675929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45975.363694675929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45975.363694675929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45975.363694675929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45975.363694675929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45975.363694675929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45975.363694675929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45975.363694675929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45975.363694675929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45975.363694675929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45975.363694675929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45975.363694675929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45975.363694675929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45975.363694675929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45975.363694675929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45975.363694675929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45975.363694675929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45975.363694675929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45975.363694675929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45975.363694675929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45975.363694675929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45975.363694675929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45975.363694675929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45975.363694675929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45975.363694675929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45975.363694675929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45975.363694675929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45975.363694675929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45975.363694675929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45975.363694675929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45975.363694675929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45975.363694675929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45975.363694675929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45975.363694675929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45975.363694675929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45975.363694675929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45975.363694675929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45975.363694675929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45975.363694675929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45975.363694675929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45975.363694675929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45975.363694675929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45975.363694675929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45975.363694675929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45975.363694675929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45975.363694675929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45975.363694675929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45975.363694675929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45975.363694675929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45975.363694675929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45975.363694675929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45975.363694675929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45975.363694675929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45975.363694675929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45975.363694675929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45975.363694675929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45975.363694675929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45975.363694675929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45975.363694675929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45975.363694675929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45975.363694675929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45975.363694675929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45975.363694675929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45975.363694675929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45975.363694675929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45975.363694675929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45975.363694675929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45975.363694675929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45975.363694675929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45975.363694675929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45975.363694675929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45975.363694675929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45975.363694675929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45975.363694675929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45975.363694675929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45975.363694675929</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2025-11-14T05:45:44Z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