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42" documentId="13_ncr:1_{F6CB121F-512D-4AA6-A0C1-0FB36C537598}" xr6:coauthVersionLast="47" xr6:coauthVersionMax="47" xr10:uidLastSave="{204047B3-F6C5-4B4C-9147-CB8A42E9E97F}"/>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<sst xmlns="http://schemas.openxmlformats.org/spreadsheetml/2006/main" count="179036" uniqueCount="39110">
  <si>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</si>
  <si>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</si>
  <si>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</si>
  <si>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</si>
  <si>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</si>
  <si>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</si>
  <si>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</si>
  <si>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</si>
  <si>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</si>
  <si>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</si>
  <si>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</si>
  <si>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</si>
  <si>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</si>
  <si>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</si>
  <si>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</si>
  <si>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</si>
  <si>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</si>
  <si>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</si>
  <si>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</si>
  <si>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</si>
  <si>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</si>
  <si>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</si>
  <si>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</si>
  <si>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</si>
  <si>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</si>
  <si>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</si>
  <si>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</si>
  <si>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</si>
  <si>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</si>
  <si>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</si>
  <si>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</si>
  <si>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</si>
  <si>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</si>
  <si>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</si>
  <si>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</si>
  <si>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</si>
  <si>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</si>
  <si>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</si>
  <si>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</si>
  <si>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</si>
  <si>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</si>
  <si>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</si>
  <si>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</si>
  <si>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</si>
  <si>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</si>
  <si>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</si>
  <si>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</si>
  <si>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</si>
  <si>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</si>
  <si>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</si>
  <si>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</si>
  <si>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</si>
  <si>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</si>
  <si>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</si>
  <si>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</si>
  <si>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</si>
  <si>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</si>
  <si>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</si>
  <si>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</si>
  <si>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</si>
  <si>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</si>
  <si>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</si>
  <si>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</si>
  <si>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</si>
  <si>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</si>
  <si>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</si>
  <si>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</si>
  <si>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</si>
  <si>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</si>
  <si>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</si>
  <si>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</si>
  <si>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</si>
  <si>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</si>
  <si>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</si>
  <si>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</si>
  <si>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</si>
  <si>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</si>
  <si>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</si>
  <si>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</si>
  <si>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</si>
  <si>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</si>
  <si>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</si>
  <si>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</si>
  <si>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</si>
  <si>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</si>
  <si>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</si>
  <si>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</si>
  <si>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</si>
  <si>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</si>
  <si>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</si>
  <si>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</si>
  <si>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</si>
  <si>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</si>
  <si>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</si>
  <si>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</si>
  <si>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</si>
  <si>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</si>
  <si>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</si>
  <si>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</si>
  <si>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</si>
  <si>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</si>
  <si>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</si>
  <si>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</si>
  <si>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</si>
  <si>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</si>
  <si>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</si>
  <si>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</si>
  <si>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</si>
  <si>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</si>
  <si>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</si>
  <si>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</si>
  <si>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</si>
  <si>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</si>
  <si>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</si>
  <si>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</si>
  <si>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</si>
  <si>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</si>
  <si>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</si>
  <si>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</si>
  <si>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</si>
  <si>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</si>
  <si>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</si>
  <si>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</si>
  <si>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</si>
  <si>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</si>
  <si>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</si>
  <si>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</si>
  <si>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</si>
  <si>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</si>
  <si>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</si>
  <si>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</si>
  <si>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</si>
  <si>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</si>
  <si>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</si>
  <si>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</si>
  <si>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</si>
  <si>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</si>
  <si>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</si>
  <si>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</si>
  <si>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</si>
  <si>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</si>
  <si>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</si>
  <si>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</si>
  <si>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</si>
  <si>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</si>
  <si>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</si>
  <si>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</si>
  <si>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</si>
  <si>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</si>
  <si>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</si>
  <si>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</si>
  <si>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</si>
  <si>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</si>
  <si>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</si>
  <si>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</si>
  <si>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</si>
  <si>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</si>
  <si>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</si>
  <si>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</si>
  <si>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</si>
  <si>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</si>
  <si>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</si>
  <si>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</si>
  <si>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</si>
  <si>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</si>
  <si>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</si>
  <si>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</si>
  <si>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</si>
  <si>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</si>
  <si>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</si>
  <si>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</si>
  <si>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</si>
  <si>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</si>
  <si>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</si>
  <si>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</si>
  <si>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</si>
  <si>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</si>
  <si>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</si>
  <si>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</si>
  <si>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</si>
  <si>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</si>
  <si>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</si>
  <si>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</si>
  <si>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</si>
  <si>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</si>
  <si>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</si>
  <si>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</si>
  <si>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</si>
  <si>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</si>
  <si>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</si>
  <si>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</si>
  <si>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</si>
  <si>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</si>
  <si>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</si>
  <si>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</si>
  <si>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</si>
  <si>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</si>
  <si>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</si>
  <si>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</si>
  <si>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</si>
  <si>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</si>
  <si>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</si>
  <si>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</si>
  <si>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</si>
  <si>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</si>
  <si>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</si>
  <si>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</si>
  <si>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</si>
  <si>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</si>
  <si>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</si>
  <si>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</si>
  <si>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</si>
  <si>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</si>
  <si>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</si>
  <si>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</si>
  <si>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</si>
  <si>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</si>
  <si>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</si>
  <si>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</si>
  <si>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</si>
  <si>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</si>
  <si>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</si>
  <si>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</si>
  <si>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</si>
  <si>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</si>
  <si>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</si>
  <si>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</si>
  <si>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</si>
  <si>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</si>
  <si>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</si>
  <si>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</si>
  <si>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</si>
  <si>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</si>
  <si>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</si>
  <si>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</si>
  <si>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</si>
  <si>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</si>
  <si>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</si>
  <si>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</si>
  <si>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</si>
  <si>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</si>
  <si>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</si>
  <si>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</si>
  <si>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</si>
  <si>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</si>
  <si>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</si>
  <si>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</si>
  <si>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</si>
  <si>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</si>
  <si>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</si>
  <si>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</si>
  <si>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</si>
  <si>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</si>
  <si>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</si>
  <si>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</si>
  <si>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</si>
  <si>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</si>
  <si>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</si>
  <si>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</si>
  <si>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</si>
  <si>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</si>
  <si>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</si>
  <si>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</si>
  <si>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</si>
  <si>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</si>
  <si>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</si>
  <si>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</si>
  <si>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</si>
  <si>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</si>
  <si>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</si>
  <si>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</si>
  <si>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</si>
  <si>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</si>
  <si>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</si>
  <si>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</si>
  <si>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</si>
  <si>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</si>
  <si>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</si>
  <si>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</si>
  <si>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</si>
  <si>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</si>
  <si>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</si>
  <si>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</si>
  <si>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</si>
  <si>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</si>
  <si>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</si>
  <si>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</si>
  <si>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</si>
  <si>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</si>
  <si>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</si>
  <si>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</si>
  <si>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</si>
  <si>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</si>
  <si>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</si>
  <si>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</si>
  <si>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</si>
  <si>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</si>
  <si>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</si>
  <si>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</si>
  <si>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</si>
  <si>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</si>
  <si>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</si>
  <si>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</si>
  <si>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</si>
  <si>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</si>
  <si>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</si>
  <si>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</si>
  <si>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</si>
  <si>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</si>
  <si>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</si>
  <si>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</si>
  <si>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</si>
  <si>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</si>
  <si>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</si>
  <si>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</si>
  <si>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</si>
  <si>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</si>
  <si>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</si>
  <si>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</si>
  <si>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</si>
  <si>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</si>
  <si>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</si>
  <si>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</si>
  <si>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</si>
  <si>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</si>
  <si>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</si>
  <si>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</si>
  <si>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</si>
  <si>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</si>
  <si>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</si>
  <si>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</si>
  <si>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</si>
  <si>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</si>
  <si>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</si>
  <si>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</si>
  <si>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</si>
  <si>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</si>
  <si>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</si>
  <si>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</si>
  <si>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</si>
  <si>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</si>
  <si>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</si>
  <si>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</si>
  <si>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</si>
  <si>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</si>
  <si>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</si>
  <si>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</si>
  <si>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</si>
  <si>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</si>
  <si>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</si>
  <si>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</si>
  <si>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</si>
  <si>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</si>
  <si>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</si>
  <si>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</si>
  <si>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</si>
  <si>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</si>
  <si>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</si>
  <si>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</si>
  <si>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</si>
  <si>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</si>
  <si>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</si>
  <si>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</si>
  <si>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</si>
  <si>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</si>
  <si>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</si>
  <si>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</si>
  <si>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</si>
  <si>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</si>
  <si>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</si>
  <si>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</si>
  <si>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</si>
  <si>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</si>
  <si>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</si>
  <si>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</si>
  <si>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</si>
  <si>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</si>
  <si>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</si>
  <si>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</si>
  <si>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</si>
  <si>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</si>
  <si>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</si>
  <si>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</si>
  <si>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</si>
  <si>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</si>
  <si>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</si>
  <si>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</si>
  <si>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</si>
  <si>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</si>
  <si>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</si>
  <si>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</si>
  <si>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</si>
  <si>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</si>
  <si>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</si>
  <si>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</si>
  <si>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</si>
  <si>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</si>
  <si>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</si>
  <si>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</si>
  <si>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</si>
  <si>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</si>
  <si>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</si>
  <si>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</si>
  <si>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</si>
  <si>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</si>
  <si>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</si>
  <si>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</si>
  <si>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</si>
  <si>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</si>
  <si>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</si>
  <si>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</si>
  <si>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</si>
  <si>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</si>
  <si>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</si>
  <si>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</si>
  <si>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</si>
  <si>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</si>
  <si>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</si>
  <si>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</si>
  <si>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</si>
  <si>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</si>
  <si>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</si>
  <si>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</si>
  <si>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</si>
  <si>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</si>
  <si>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</si>
  <si>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</si>
  <si>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</si>
  <si>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</si>
  <si>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</si>
  <si>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</si>
  <si>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</si>
  <si>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</si>
  <si>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</si>
  <si>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</si>
  <si>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</si>
  <si>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</si>
  <si>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</si>
  <si>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</si>
  <si>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</si>
  <si>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</si>
  <si>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</si>
  <si>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</si>
  <si>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</si>
  <si>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</si>
  <si>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</si>
  <si>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</si>
  <si>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</si>
  <si>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</si>
  <si>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</si>
  <si>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</si>
  <si>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</si>
  <si>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</si>
  <si>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</si>
  <si>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</si>
  <si>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</si>
  <si>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</si>
  <si>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</si>
  <si>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</si>
  <si>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</si>
  <si>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</si>
  <si>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</si>
  <si>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</si>
  <si>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</si>
  <si>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</si>
  <si>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</si>
  <si>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</si>
  <si>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</si>
  <si>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</si>
  <si>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</si>
  <si>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</si>
  <si>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</si>
  <si>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</si>
  <si>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</si>
  <si>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</si>
  <si>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</si>
  <si>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</si>
  <si>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</si>
  <si>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</si>
  <si>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</si>
  <si>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</si>
  <si>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</si>
  <si>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</si>
  <si>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</si>
  <si>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</si>
  <si>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</si>
  <si>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</si>
  <si>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</si>
  <si>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</si>
  <si>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</si>
  <si>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</si>
  <si>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</si>
  <si>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</si>
  <si>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</si>
  <si>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</si>
  <si>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</si>
  <si>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</si>
  <si>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</si>
  <si>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</si>
  <si>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</si>
  <si>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</si>
  <si>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</si>
  <si>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</si>
  <si>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</si>
  <si>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</si>
  <si>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</si>
  <si>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</si>
  <si>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</si>
  <si>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</si>
  <si>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</si>
  <si>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</si>
  <si>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</si>
  <si>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</si>
  <si>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</si>
  <si>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</si>
  <si>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</si>
  <si>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</si>
  <si>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</si>
  <si>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</si>
  <si>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</si>
  <si>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</si>
  <si>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</si>
  <si>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</si>
  <si>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</si>
  <si>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</si>
  <si>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</si>
  <si>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</si>
  <si>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</si>
  <si>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</si>
  <si>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</si>
  <si>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</si>
  <si>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</si>
  <si>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</si>
  <si>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</si>
  <si>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</si>
  <si>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</si>
  <si>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</si>
  <si>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</si>
  <si>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</si>
  <si>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</si>
  <si>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</si>
  <si>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</si>
  <si>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</si>
  <si>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</si>
  <si>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</si>
  <si>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</si>
  <si>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</si>
  <si>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</si>
  <si>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</si>
  <si>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</si>
  <si>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</si>
  <si>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</si>
  <si>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</si>
  <si>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</si>
  <si>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</si>
  <si>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</si>
  <si>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</si>
  <si>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</si>
  <si>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</si>
  <si>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</si>
  <si>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</si>
  <si>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</si>
  <si>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</si>
  <si>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</si>
  <si>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</si>
  <si>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</si>
  <si>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</si>
  <si>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</si>
  <si>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</si>
  <si>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</si>
  <si>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</si>
  <si>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</si>
  <si>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</si>
  <si>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</si>
  <si>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</si>
  <si>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</si>
  <si>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</si>
  <si>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</si>
  <si>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</si>
  <si>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</si>
  <si>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</si>
  <si>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</si>
  <si>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</si>
  <si>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</si>
  <si>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</si>
  <si>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</si>
  <si>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</si>
  <si>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</si>
  <si>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</si>
  <si>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</si>
  <si>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</si>
  <si>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</si>
  <si>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</si>
  <si>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</si>
  <si>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</si>
  <si>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</si>
  <si>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</si>
  <si>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</si>
  <si>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</si>
  <si>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</si>
  <si>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</si>
  <si>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</si>
  <si>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</si>
  <si>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</si>
  <si>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</si>
  <si>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</si>
  <si>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</si>
  <si>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</si>
  <si>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</si>
  <si>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</si>
  <si>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</si>
  <si>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</si>
  <si>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</si>
  <si>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</si>
  <si>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</si>
  <si>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</si>
  <si>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</si>
  <si>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</si>
  <si>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</si>
  <si>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</si>
  <si>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</si>
  <si>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</si>
  <si>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</si>
  <si>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</si>
  <si>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</si>
  <si>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</si>
  <si>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</si>
  <si>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</si>
  <si>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</si>
  <si>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</si>
  <si>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</si>
  <si>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</si>
  <si>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</si>
  <si>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</si>
  <si>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</si>
  <si>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</si>
  <si>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</si>
  <si>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</si>
  <si>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</si>
  <si>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</si>
  <si>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</si>
  <si>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</si>
  <si>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</si>
  <si>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</si>
  <si>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</si>
  <si>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</si>
  <si>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</si>
  <si>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</si>
  <si>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</si>
  <si>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</si>
  <si>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</si>
  <si>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</si>
  <si>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</si>
  <si>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</si>
  <si>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</si>
  <si>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</si>
  <si>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</si>
  <si>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</si>
  <si>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</si>
  <si>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</si>
  <si>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</si>
  <si>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</si>
  <si>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</si>
  <si>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</si>
  <si>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</si>
  <si>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</si>
  <si>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</si>
  <si>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</si>
  <si>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</si>
  <si>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</si>
  <si>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</si>
  <si>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</si>
  <si>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</si>
  <si>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</si>
  <si>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</si>
  <si>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</si>
  <si>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</si>
  <si>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</si>
  <si>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</si>
  <si>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</si>
  <si>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</si>
  <si>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</si>
  <si>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</si>
  <si>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</si>
  <si>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</si>
  <si>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</si>
  <si>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</si>
  <si>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</si>
  <si>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</si>
  <si>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</si>
  <si>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</si>
  <si>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</si>
  <si>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</si>
  <si>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</si>
  <si>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</si>
  <si>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</si>
  <si>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</si>
  <si>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</si>
  <si>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</si>
  <si>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</si>
  <si>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</si>
  <si>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</si>
  <si>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</si>
  <si>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</si>
  <si>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</si>
  <si>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</si>
  <si>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</si>
  <si>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</si>
  <si>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</si>
  <si>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</si>
  <si>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</si>
  <si>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</si>
  <si>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</si>
  <si>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</si>
  <si>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</si>
  <si>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</si>
  <si>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</si>
  <si>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</si>
  <si>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</si>
  <si>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</si>
  <si>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</si>
  <si>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</si>
  <si>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</si>
  <si>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</si>
  <si>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</si>
  <si>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</si>
  <si>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</si>
  <si>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</si>
  <si>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</si>
  <si>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</si>
  <si>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</si>
  <si>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</si>
  <si>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</si>
  <si>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</si>
  <si>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</si>
  <si>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</si>
  <si>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</si>
  <si>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</si>
  <si>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</si>
  <si>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</si>
  <si>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</si>
  <si>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</si>
  <si>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</si>
  <si>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</si>
  <si>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</si>
  <si>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</si>
  <si>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</si>
  <si>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</si>
  <si>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</si>
  <si>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</si>
  <si>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</si>
  <si>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</si>
  <si>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</si>
  <si>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</si>
  <si>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</si>
  <si>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</si>
  <si>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</si>
  <si>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</si>
  <si>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</si>
  <si>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</si>
  <si>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</si>
  <si>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</si>
  <si>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</si>
  <si>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</si>
  <si>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</si>
  <si>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</si>
  <si>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</si>
  <si>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</si>
  <si>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</si>
  <si>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</si>
  <si>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</si>
  <si>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</si>
  <si>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</si>
  <si>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</si>
  <si>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</si>
  <si>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</si>
  <si>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</si>
  <si>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</si>
  <si>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</si>
  <si>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</si>
  <si>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</si>
  <si>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</si>
  <si>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</si>
  <si>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</si>
  <si>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</si>
  <si>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</si>
  <si>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</si>
  <si>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</si>
  <si>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</si>
  <si>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</si>
  <si>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</si>
  <si>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</si>
  <si>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</si>
  <si>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</si>
  <si>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</si>
  <si>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</si>
  <si>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</si>
  <si>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</si>
  <si>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</si>
  <si>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</si>
  <si>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</si>
  <si>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</si>
  <si>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</si>
  <si>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</si>
  <si>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</si>
  <si>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</si>
  <si>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</si>
  <si>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</si>
  <si>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</si>
  <si>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</si>
  <si>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</si>
  <si>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</si>
  <si>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</si>
  <si>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</si>
  <si>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</si>
  <si>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</si>
  <si>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</si>
  <si>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</si>
  <si>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</si>
  <si>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</si>
  <si>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</si>
  <si>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</si>
  <si>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</si>
  <si>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</si>
  <si>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</si>
  <si>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</si>
  <si>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</si>
  <si>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</si>
  <si>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</si>
  <si>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</si>
  <si>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</si>
  <si>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</si>
  <si>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</si>
  <si>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</si>
  <si>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</si>
  <si>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</si>
  <si>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</si>
  <si>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</si>
  <si>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</si>
  <si>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</si>
  <si>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</si>
  <si>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</si>
  <si>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</si>
  <si>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</si>
  <si>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</si>
  <si>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</si>
  <si>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</si>
  <si>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</si>
  <si>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</si>
  <si>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</si>
  <si>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</si>
  <si>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</si>
  <si>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</si>
  <si>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</si>
  <si>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</si>
  <si>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</si>
  <si>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</si>
  <si>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</si>
  <si>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</si>
  <si>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</si>
  <si>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</si>
  <si>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</si>
  <si>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</si>
  <si>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</si>
  <si>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</si>
  <si>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</si>
  <si>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</si>
  <si>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</si>
  <si>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</si>
  <si>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</si>
  <si>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</si>
  <si>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</si>
  <si>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</si>
  <si>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</si>
  <si>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</si>
  <si>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</si>
  <si>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</si>
  <si>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</si>
  <si>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</si>
  <si>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</si>
  <si>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</si>
  <si>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</si>
  <si>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</si>
  <si>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</si>
  <si>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</si>
  <si>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</si>
  <si>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</si>
  <si>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</si>
  <si>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</si>
  <si>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</si>
  <si>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</si>
  <si>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</si>
  <si>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</si>
  <si>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</si>
  <si>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</si>
  <si>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</si>
  <si>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</si>
  <si>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</si>
  <si>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</si>
  <si>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</si>
  <si>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</si>
  <si>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</si>
  <si>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</si>
  <si>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</si>
  <si>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</si>
  <si>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</si>
  <si>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</si>
  <si>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</si>
  <si>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</si>
  <si>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</si>
  <si>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</si>
  <si>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</si>
  <si>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</si>
  <si>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</si>
  <si>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</si>
  <si>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</si>
  <si>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</si>
  <si>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</si>
  <si>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</si>
  <si>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</si>
  <si>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</si>
  <si>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</si>
  <si>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</si>
  <si>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</si>
  <si>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</si>
  <si>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</si>
  <si>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</si>
  <si>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</si>
  <si>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</si>
  <si>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</si>
  <si>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</si>
  <si>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</si>
  <si>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</si>
  <si>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</si>
  <si>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</si>
  <si>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</si>
  <si>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</si>
  <si>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</si>
  <si>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</si>
  <si>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</si>
  <si>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</si>
  <si>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</si>
  <si>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</si>
  <si>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</si>
  <si>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</si>
  <si>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</si>
  <si>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</si>
  <si>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</si>
  <si>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</si>
  <si>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</si>
  <si>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</si>
  <si>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</si>
  <si>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</si>
  <si>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</si>
  <si>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</si>
  <si>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</si>
  <si>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</si>
  <si>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</si>
  <si>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</si>
  <si>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</si>
  <si>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</si>
  <si>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</si>
  <si>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</si>
  <si>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</si>
  <si>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</si>
  <si>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</si>
  <si>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</si>
  <si>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</si>
  <si>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</si>
  <si>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</si>
  <si>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</si>
  <si>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</si>
  <si>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</si>
  <si>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</si>
  <si>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</si>
  <si>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</si>
  <si>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</si>
  <si>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</si>
  <si>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</si>
  <si>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</si>
  <si>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</si>
  <si>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</si>
  <si>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</si>
  <si>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</si>
  <si>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</si>
  <si>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</si>
  <si>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</si>
  <si>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</si>
  <si>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</si>
  <si>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</si>
  <si>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</si>
  <si>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</si>
  <si>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</si>
  <si>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</si>
  <si>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</si>
  <si>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</si>
  <si>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</si>
  <si>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</si>
  <si>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</si>
  <si>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</si>
  <si>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</si>
  <si>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</si>
  <si>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</si>
  <si>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</si>
  <si>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</si>
  <si>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</si>
  <si>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</si>
  <si>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</si>
  <si>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</si>
  <si>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</si>
  <si>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</si>
  <si>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</si>
  <si>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</si>
  <si>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</si>
  <si>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</si>
  <si>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</si>
  <si>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</si>
  <si>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</si>
  <si>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</si>
  <si>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</si>
  <si>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</si>
  <si>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</si>
  <si>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</si>
  <si>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</si>
  <si>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</si>
  <si>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</si>
  <si>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</si>
  <si>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</si>
  <si>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</si>
  <si>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</si>
  <si>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</si>
  <si>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</si>
  <si>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</si>
  <si>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</si>
  <si>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</si>
  <si>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</si>
  <si>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</si>
  <si>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</si>
  <si>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</si>
  <si>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</si>
  <si>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</si>
  <si>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</si>
  <si>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</si>
  <si>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</si>
  <si>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</si>
  <si>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</si>
  <si>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</si>
  <si>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</si>
  <si>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</si>
  <si>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</si>
  <si>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</si>
  <si>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</si>
  <si>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</si>
  <si>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</si>
  <si>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</si>
  <si>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</si>
  <si>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</si>
  <si>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</si>
  <si>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</si>
  <si>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</si>
  <si>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</si>
  <si>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</si>
  <si>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</si>
  <si>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</si>
  <si>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</si>
  <si>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</si>
  <si>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</si>
  <si>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</si>
  <si>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</si>
  <si>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</si>
  <si>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</si>
  <si>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</si>
  <si>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</si>
  <si>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</si>
  <si>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</si>
  <si>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</si>
  <si>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</si>
  <si>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</si>
  <si>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</si>
  <si>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</si>
  <si>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</si>
  <si>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</si>
  <si>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</si>
  <si>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</si>
  <si>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</si>
  <si>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</si>
  <si>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</si>
  <si>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</si>
  <si>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</si>
  <si>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</si>
  <si>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</si>
  <si>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</si>
  <si>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</si>
  <si>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</si>
  <si>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</si>
  <si>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</si>
  <si>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</si>
  <si>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</si>
  <si>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</si>
  <si>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</si>
  <si>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</si>
  <si>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</si>
  <si>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</si>
  <si>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</si>
  <si>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</si>
  <si>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</si>
  <si>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</si>
  <si>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</si>
  <si>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</si>
  <si>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</si>
  <si>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</si>
  <si>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</si>
  <si>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</si>
  <si>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</si>
  <si>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</si>
  <si>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</si>
  <si>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</si>
  <si>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</si>
  <si>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</si>
  <si>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</si>
  <si>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</si>
  <si>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</si>
  <si>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</si>
  <si>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</si>
  <si>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</si>
  <si>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</si>
  <si>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</si>
  <si>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</si>
  <si>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</si>
  <si>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</si>
  <si>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</si>
  <si>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</si>
  <si>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</si>
  <si>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</si>
  <si>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</si>
  <si>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</si>
  <si>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</si>
  <si>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</si>
  <si>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</si>
  <si>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</si>
  <si>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</si>
  <si>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</si>
  <si>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</si>
  <si>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</si>
  <si>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</si>
  <si>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</si>
  <si>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</si>
  <si>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</si>
  <si>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</si>
  <si>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</si>
  <si>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</si>
  <si>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</si>
  <si>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</si>
  <si>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</si>
  <si>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</si>
  <si>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</si>
  <si>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</si>
  <si>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</si>
  <si>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</si>
  <si>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</si>
  <si>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</si>
  <si>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</si>
  <si>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</si>
  <si>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</si>
  <si>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</si>
  <si>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</si>
  <si>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</si>
  <si>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</si>
  <si>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</si>
  <si>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</si>
  <si>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</si>
  <si>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</si>
  <si>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</si>
  <si>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</si>
  <si>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</si>
  <si>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</si>
  <si>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</si>
  <si>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</si>
  <si>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</si>
  <si>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</si>
  <si>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</si>
  <si>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</si>
  <si>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</si>
  <si>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</si>
  <si>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</si>
  <si>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</si>
  <si>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</si>
  <si>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</si>
  <si>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</si>
  <si>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</si>
  <si>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</si>
  <si>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</si>
  <si>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</si>
  <si>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</si>
  <si>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</si>
  <si>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</si>
  <si>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</si>
  <si>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</si>
  <si>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</si>
  <si>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</si>
  <si>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</si>
  <si>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</si>
  <si>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</si>
  <si>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</si>
  <si>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</si>
  <si>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</si>
  <si>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</si>
  <si>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</si>
  <si>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</si>
  <si>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</si>
  <si>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</si>
  <si>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</si>
  <si>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</si>
  <si>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</si>
  <si>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</si>
  <si>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</si>
  <si>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</si>
  <si>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</si>
  <si>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</si>
  <si>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</si>
  <si>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</si>
  <si>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</si>
  <si>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</si>
  <si>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</si>
  <si>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</si>
  <si>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</si>
  <si>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</si>
  <si>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</si>
  <si>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</si>
  <si>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</si>
  <si>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</si>
  <si>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</si>
  <si>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</si>
  <si>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</si>
  <si>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</si>
  <si>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</si>
  <si>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</si>
  <si>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</si>
  <si>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</si>
  <si>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</si>
  <si>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</si>
  <si>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</si>
  <si>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</si>
  <si>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</si>
  <si>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</si>
  <si>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</si>
  <si>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</si>
  <si>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</si>
  <si>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</si>
  <si>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</si>
  <si>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</si>
  <si>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</si>
  <si>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</si>
  <si>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</si>
  <si>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</si>
  <si>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</si>
  <si>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</si>
  <si>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</si>
  <si>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</si>
  <si>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</si>
  <si>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</si>
  <si>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</si>
  <si>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</si>
  <si>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</si>
  <si>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</si>
  <si>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</si>
  <si>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</si>
  <si>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</si>
  <si>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</si>
  <si>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</si>
  <si>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</si>
  <si>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</si>
  <si>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</si>
  <si>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</si>
  <si>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</si>
  <si>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</si>
  <si>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</si>
  <si>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</si>
  <si>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</si>
  <si>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</si>
  <si>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</si>
  <si>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</si>
  <si>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</si>
  <si>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</si>
  <si>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</si>
  <si>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</si>
  <si>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</si>
  <si>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</si>
  <si>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</si>
  <si>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</si>
  <si>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</si>
  <si>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</si>
  <si>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</si>
  <si>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</si>
  <si>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</si>
  <si>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</si>
  <si>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</si>
  <si>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</si>
  <si>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</si>
  <si>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</si>
  <si>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</si>
  <si>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</si>
  <si>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</si>
  <si>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</si>
  <si>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</si>
  <si>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</si>
  <si>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</si>
  <si>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</si>
  <si>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</si>
  <si>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</si>
  <si>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</si>
  <si>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</si>
  <si>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</si>
  <si>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</si>
  <si>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</si>
  <si>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</si>
  <si>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</si>
  <si>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</si>
  <si>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</si>
  <si>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</si>
  <si>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</si>
  <si>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</si>
  <si>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</si>
  <si>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</si>
  <si>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</si>
  <si>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</si>
  <si>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</si>
  <si>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</si>
  <si>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</si>
  <si>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</si>
  <si>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</si>
  <si>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</si>
  <si>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</si>
  <si>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</si>
  <si>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</si>
  <si>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</si>
  <si>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</si>
  <si>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</si>
  <si>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</si>
  <si>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</si>
  <si>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</si>
  <si>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</si>
  <si>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</si>
  <si>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</si>
  <si>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</si>
  <si>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</si>
  <si>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</si>
  <si>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</si>
  <si>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</si>
  <si>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</si>
  <si>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</si>
  <si>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</si>
  <si>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</si>
  <si>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</si>
  <si>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</si>
  <si>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</si>
  <si>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</si>
  <si>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</si>
  <si>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</si>
  <si>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</si>
  <si>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</si>
  <si>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</si>
  <si>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</si>
  <si>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</si>
  <si>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</si>
  <si>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</si>
  <si>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</si>
  <si>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</si>
  <si>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</si>
  <si>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</si>
  <si>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</si>
  <si>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</si>
  <si>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</si>
  <si>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</si>
  <si>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</si>
  <si>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</si>
  <si>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</si>
  <si>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</si>
  <si>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</si>
  <si>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</si>
  <si>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</si>
  <si>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</si>
  <si>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</si>
  <si>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</si>
  <si>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</si>
  <si>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</si>
  <si>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</si>
  <si>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</si>
  <si>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</si>
  <si>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</si>
  <si>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</si>
  <si>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</si>
  <si>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</si>
  <si>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</si>
  <si>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</si>
  <si>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</si>
  <si>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</si>
  <si>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</si>
  <si>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</si>
  <si>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</si>
  <si>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</si>
  <si>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</si>
  <si>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</si>
  <si>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</si>
  <si>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</si>
  <si>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</si>
  <si>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</si>
  <si>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</si>
  <si>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</si>
  <si>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</si>
  <si>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</si>
  <si>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</si>
  <si>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</si>
  <si>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</si>
  <si>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</si>
  <si>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</si>
  <si>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</si>
  <si>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</si>
  <si>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</si>
  <si>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</si>
  <si>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</si>
  <si>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</si>
  <si>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</si>
  <si>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</si>
  <si>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</si>
  <si>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</si>
  <si>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</si>
  <si>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</si>
  <si>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</si>
  <si>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</si>
  <si>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</si>
  <si>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</si>
  <si>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</si>
  <si>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</si>
  <si>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</si>
  <si>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</si>
  <si>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</si>
  <si>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</si>
  <si>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</si>
  <si>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</si>
  <si>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</si>
  <si>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</si>
  <si>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</si>
  <si>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</si>
  <si>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</si>
  <si>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</si>
  <si>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</si>
  <si>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</si>
  <si>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</si>
  <si>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</si>
  <si>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</si>
  <si>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</si>
  <si>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</si>
  <si>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</si>
  <si>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</si>
  <si>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</si>
  <si>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</si>
  <si>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</si>
  <si>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</si>
  <si>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</si>
  <si>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</si>
  <si>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</si>
  <si>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</si>
  <si>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</si>
  <si>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</si>
  <si>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</si>
  <si>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</si>
  <si>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</si>
  <si>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</si>
  <si>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</si>
  <si>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</si>
  <si>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</si>
  <si>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</si>
  <si>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</si>
  <si>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</si>
  <si>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</si>
  <si>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</si>
  <si>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</si>
  <si>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</si>
  <si>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</si>
  <si>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</si>
  <si>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</si>
  <si>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</si>
  <si>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</si>
  <si>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</si>
  <si>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</si>
  <si>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</si>
  <si>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</si>
  <si>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</si>
  <si>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</si>
  <si>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</si>
  <si>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</si>
  <si>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</si>
  <si>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</si>
  <si>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</si>
  <si>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</si>
  <si>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</si>
  <si>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</si>
  <si>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</si>
  <si>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</si>
  <si>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</si>
  <si>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</si>
  <si>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</si>
  <si>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</si>
  <si>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</si>
  <si>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</si>
  <si>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</si>
  <si>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</si>
  <si>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</si>
  <si>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</si>
  <si>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</si>
  <si>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</si>
  <si>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</si>
  <si>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</si>
  <si>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</si>
  <si>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</si>
  <si>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</si>
  <si>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</si>
  <si>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</si>
  <si>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</si>
  <si>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</si>
  <si>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</si>
  <si>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</si>
  <si>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</si>
  <si>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</si>
  <si>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</si>
  <si>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</si>
  <si>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</si>
  <si>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</si>
  <si>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</si>
  <si>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</si>
  <si>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</si>
  <si>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</si>
  <si>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</si>
  <si>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</si>
  <si>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</si>
  <si>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</si>
  <si>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</si>
  <si>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</si>
  <si>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</si>
  <si>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</si>
  <si>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</si>
  <si>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</si>
  <si>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</si>
  <si>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</si>
  <si>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</si>
  <si>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</si>
  <si>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</si>
  <si>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</si>
  <si>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</si>
  <si>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</si>
  <si>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</si>
  <si>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</si>
  <si>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</si>
  <si>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</si>
  <si>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</si>
  <si>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</si>
  <si>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</si>
  <si>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</si>
  <si>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</si>
  <si>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</si>
  <si>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</si>
  <si>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</si>
  <si>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</si>
  <si>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</si>
  <si>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</si>
  <si>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</si>
  <si>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</si>
  <si>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</si>
  <si>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</si>
  <si>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</si>
  <si>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</si>
  <si>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</si>
  <si>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</si>
  <si>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</si>
  <si>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</si>
  <si>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</si>
  <si>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</si>
  <si>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</si>
  <si>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</si>
  <si>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</si>
  <si>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</si>
  <si>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</si>
  <si>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</si>
  <si>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</si>
  <si>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</si>
  <si>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</si>
  <si>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</si>
  <si>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</si>
  <si>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</si>
  <si>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</si>
  <si>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</si>
  <si>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</si>
  <si>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</si>
  <si>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</si>
  <si>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</si>
  <si>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</si>
  <si>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</si>
  <si>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</si>
  <si>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</si>
  <si>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</si>
  <si>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</si>
  <si>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</si>
  <si>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</si>
  <si>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</si>
  <si>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</si>
  <si>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</si>
  <si>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</si>
  <si>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</si>
  <si>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</si>
  <si>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</si>
  <si>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</si>
  <si>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</si>
  <si>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</si>
  <si>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</si>
  <si>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</si>
  <si>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</si>
  <si>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</si>
  <si>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</si>
  <si>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</si>
  <si>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</si>
  <si>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</si>
  <si>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</si>
  <si>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</si>
  <si>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</si>
  <si>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</si>
  <si>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</si>
  <si>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</si>
  <si>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</si>
  <si>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</si>
  <si>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</si>
  <si>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</si>
  <si>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</si>
  <si>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</si>
  <si>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</si>
  <si>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</si>
  <si>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</si>
  <si>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</si>
  <si>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</si>
  <si>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</si>
  <si>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</si>
  <si>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</si>
  <si>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</si>
  <si>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</si>
  <si>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</si>
  <si>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</si>
  <si>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</si>
  <si>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</si>
  <si>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</si>
  <si>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</si>
  <si>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</si>
  <si>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</si>
  <si>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</si>
  <si>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</si>
  <si>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</si>
  <si>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</si>
  <si>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</si>
  <si>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</si>
  <si>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</si>
  <si>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</si>
  <si>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</si>
  <si>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</si>
  <si>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</si>
  <si>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</si>
  <si>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</si>
  <si>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</si>
  <si>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</si>
  <si>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</si>
  <si>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</si>
  <si>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</si>
  <si>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</si>
  <si>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</si>
  <si>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</si>
  <si>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</si>
  <si>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</si>
  <si>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</si>
  <si>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</si>
  <si>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</si>
  <si>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</si>
  <si>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</si>
  <si>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</si>
  <si>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</si>
  <si>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</si>
  <si>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</si>
  <si>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</si>
  <si>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</si>
  <si>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</si>
  <si>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</si>
  <si>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</si>
  <si>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</si>
  <si>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</si>
  <si>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</si>
  <si>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</si>
  <si>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</si>
  <si>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</si>
  <si>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</si>
  <si>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</si>
  <si>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</si>
  <si>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</si>
  <si>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</si>
  <si>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</si>
  <si>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</si>
  <si>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</si>
  <si>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</si>
  <si>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</si>
  <si>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</si>
  <si>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</si>
  <si>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</si>
  <si>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</si>
  <si>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</si>
  <si>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</si>
  <si>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</si>
  <si>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</si>
  <si>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</si>
  <si>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</si>
  <si>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</si>
  <si>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</si>
  <si>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</si>
  <si>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</si>
  <si>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</si>
  <si>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</si>
  <si>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</si>
  <si>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</si>
  <si>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</si>
  <si>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</si>
  <si>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</si>
  <si>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</si>
  <si>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</si>
  <si>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</si>
  <si>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</si>
  <si>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</si>
  <si>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</si>
  <si>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</si>
  <si>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</si>
  <si>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</si>
  <si>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</si>
  <si>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</si>
  <si>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</si>
  <si>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</si>
  <si>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</si>
  <si>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</si>
  <si>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</si>
  <si>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</si>
  <si>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</si>
  <si>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</si>
  <si>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</si>
  <si>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</si>
  <si>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</si>
  <si>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</si>
  <si>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</si>
  <si>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</si>
  <si>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</si>
  <si>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</si>
  <si>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</si>
  <si>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</si>
  <si>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</si>
  <si>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</si>
  <si>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</si>
  <si>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</si>
  <si>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</si>
  <si>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</si>
  <si>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</si>
  <si>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</si>
  <si>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</si>
  <si>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</si>
  <si>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</si>
  <si>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</si>
  <si>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</si>
  <si>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</si>
  <si>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</si>
  <si>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</si>
  <si>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</si>
  <si>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</si>
  <si>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</si>
  <si>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</si>
  <si>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</si>
  <si>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</si>
  <si>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</si>
  <si>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</si>
  <si>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</si>
  <si>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</si>
  <si>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</si>
  <si>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</si>
  <si>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</si>
  <si>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</si>
  <si>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</si>
  <si>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</si>
  <si>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</si>
  <si>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</si>
  <si>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</si>
  <si>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</si>
  <si>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</si>
  <si>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</si>
  <si>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</si>
  <si>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</si>
  <si>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</si>
  <si>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</si>
  <si>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</si>
  <si>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</si>
  <si>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</si>
  <si>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</si>
  <si>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</si>
  <si>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</si>
  <si>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</si>
  <si>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</si>
  <si>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</si>
  <si>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</si>
  <si>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</si>
  <si>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</si>
  <si>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</si>
  <si>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</si>
  <si>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</si>
  <si>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</si>
  <si>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</si>
  <si>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</si>
  <si>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</si>
  <si>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</si>
  <si>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</si>
  <si>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</si>
  <si>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</si>
  <si>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</si>
  <si>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</si>
  <si>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</si>
  <si>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</si>
  <si>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</si>
  <si>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</si>
  <si>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</si>
  <si>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</si>
  <si>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</si>
  <si>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</si>
  <si>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</si>
  <si>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</si>
  <si>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</si>
  <si>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</si>
  <si>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</si>
  <si>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</si>
  <si>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</si>
  <si>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</si>
  <si>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</si>
  <si>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</si>
  <si>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</si>
  <si>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</si>
  <si>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</si>
  <si>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</si>
  <si>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</si>
  <si>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</si>
  <si>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</si>
  <si>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</si>
  <si>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</si>
  <si>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</si>
  <si>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</si>
  <si>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</si>
  <si>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</si>
  <si>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</si>
  <si>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</si>
  <si>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</si>
  <si>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</si>
  <si>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</si>
  <si>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</si>
  <si>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</si>
  <si>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</si>
  <si>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</si>
  <si>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</si>
  <si>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</si>
  <si>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</si>
  <si>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</si>
  <si>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</si>
  <si>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</si>
  <si>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</si>
  <si>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</si>
  <si>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</si>
  <si>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</si>
  <si>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</si>
  <si>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</si>
  <si>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</si>
  <si>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</si>
  <si>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</si>
  <si>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</si>
  <si>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</si>
  <si>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</si>
  <si>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</si>
  <si>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</si>
  <si>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</si>
  <si>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</si>
  <si>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</si>
  <si>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</si>
  <si>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</si>
  <si>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</si>
  <si>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</si>
  <si>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</si>
  <si>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</si>
  <si>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</si>
  <si>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</si>
  <si>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</si>
  <si>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</si>
  <si>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</si>
  <si>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</si>
  <si>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</si>
  <si>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</si>
  <si>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</si>
  <si>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</si>
  <si>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</si>
  <si>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</si>
  <si>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</si>
  <si>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</si>
  <si>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</si>
  <si>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</si>
  <si>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</si>
  <si>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</si>
  <si>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</si>
  <si>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</si>
  <si>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</si>
  <si>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</si>
  <si>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</si>
  <si>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</si>
  <si>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</si>
  <si>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</si>
  <si>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</si>
  <si>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</si>
  <si>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</si>
  <si>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</si>
  <si>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</si>
  <si>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</si>
  <si>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</si>
  <si>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</si>
  <si>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</si>
  <si>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</si>
  <si>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</si>
  <si>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</si>
  <si>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</si>
  <si>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</si>
  <si>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</si>
  <si>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</si>
  <si>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</si>
  <si>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</si>
  <si>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</si>
  <si>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</si>
  <si>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</si>
  <si>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</si>
  <si>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</si>
  <si>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</si>
  <si>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</si>
  <si>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</si>
  <si>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</si>
  <si>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</si>
  <si>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</si>
  <si>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</si>
  <si>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</si>
  <si>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</si>
  <si>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</si>
  <si>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</si>
  <si>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</si>
  <si>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</si>
  <si>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</si>
  <si>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</si>
  <si>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</si>
  <si>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</si>
  <si>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</si>
  <si>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</si>
  <si>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</si>
  <si>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</si>
  <si>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</si>
  <si>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</si>
  <si>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</si>
  <si>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</si>
  <si>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</si>
  <si>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</si>
  <si>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</si>
  <si>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</si>
  <si>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</si>
  <si>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</si>
  <si>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</si>
  <si>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</si>
  <si>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</si>
  <si>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</si>
  <si>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</si>
  <si>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</si>
  <si>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</si>
  <si>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</si>
  <si>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</si>
  <si>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</si>
  <si>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</si>
  <si>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</si>
  <si>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</si>
  <si>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</si>
  <si>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</si>
  <si>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</si>
  <si>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</si>
  <si>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</si>
  <si>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</si>
  <si>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</si>
  <si>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</si>
  <si>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</si>
  <si>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</si>
  <si>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</si>
  <si>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</si>
  <si>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</si>
  <si>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</si>
  <si>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</si>
  <si>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</si>
  <si>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</si>
  <si>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</si>
  <si>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</si>
  <si>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</si>
  <si>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</si>
  <si>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</si>
  <si>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</si>
  <si>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</si>
  <si>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</si>
  <si>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</si>
  <si>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</si>
  <si>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</si>
  <si>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</si>
  <si>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</si>
  <si>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</si>
  <si>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</si>
  <si>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</si>
  <si>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</si>
  <si>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</si>
  <si>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</si>
  <si>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</si>
  <si>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</si>
  <si>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</si>
  <si>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</si>
  <si>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</si>
  <si>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</si>
  <si>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</si>
  <si>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</si>
  <si>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</si>
  <si>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</si>
  <si>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</si>
  <si>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</si>
  <si>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</si>
  <si>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</si>
  <si>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</si>
  <si>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</si>
  <si>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</si>
  <si>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</si>
  <si>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</si>
  <si>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</si>
  <si>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</si>
  <si>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</si>
  <si>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</si>
  <si>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</si>
  <si>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</si>
  <si>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</si>
  <si>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</si>
  <si>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</si>
  <si>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</si>
  <si>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</si>
  <si>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</si>
  <si>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</si>
  <si>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</si>
  <si>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</si>
  <si>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</si>
  <si>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</si>
  <si>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</si>
  <si>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</si>
  <si>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</si>
  <si>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</si>
  <si>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</si>
  <si>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</si>
  <si>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</si>
  <si>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</si>
  <si>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</si>
  <si>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</si>
  <si>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</si>
  <si>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</si>
  <si>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</si>
  <si>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</si>
  <si>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</si>
  <si>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</si>
  <si>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</si>
  <si>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</si>
  <si>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</si>
  <si>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</si>
  <si>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</si>
  <si>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</si>
  <si>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</si>
  <si>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</si>
  <si>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</si>
  <si>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</si>
  <si>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</si>
  <si>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</si>
  <si>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</si>
  <si>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</si>
  <si>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</si>
  <si>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</si>
  <si>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</si>
  <si>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</si>
  <si>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</si>
  <si>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</si>
  <si>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</si>
  <si>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</si>
  <si>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</si>
  <si>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</si>
  <si>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</si>
  <si>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</si>
  <si>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</si>
  <si>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</si>
  <si>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</si>
  <si>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</si>
  <si>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</si>
  <si>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</si>
  <si>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</si>
  <si>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</si>
  <si>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</si>
  <si>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</si>
  <si>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</si>
  <si>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</si>
  <si>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</si>
  <si>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</si>
  <si>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</si>
  <si>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</si>
  <si>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</si>
  <si>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</si>
  <si>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</si>
  <si>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</si>
  <si>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</si>
  <si>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</si>
  <si>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</si>
  <si>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</si>
  <si>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</si>
  <si>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</si>
  <si>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</si>
  <si>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</si>
  <si>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</si>
  <si>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</si>
  <si>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</si>
  <si>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</si>
  <si>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</si>
  <si>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</si>
  <si>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</si>
  <si>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</si>
  <si>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</si>
  <si>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</si>
  <si>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</si>
  <si>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</si>
  <si>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</si>
  <si>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</si>
  <si>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</si>
  <si>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</si>
  <si>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</si>
  <si>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</si>
  <si>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</si>
  <si>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</si>
  <si>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</si>
  <si>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</si>
  <si>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</si>
  <si>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</si>
  <si>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</si>
  <si>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</si>
  <si>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</si>
  <si>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</si>
  <si>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</si>
  <si>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</si>
  <si>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</si>
  <si>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</si>
  <si>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</si>
  <si>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</si>
  <si>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</si>
  <si>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</si>
  <si>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</si>
  <si>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</si>
  <si>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</si>
  <si>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</si>
  <si>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</si>
  <si>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</si>
  <si>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</si>
  <si>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</si>
  <si>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</si>
  <si>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</si>
  <si>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</si>
  <si>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</si>
  <si>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</si>
  <si>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</si>
  <si>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</si>
  <si>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</si>
  <si>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</si>
  <si>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</si>
  <si>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</si>
  <si>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</si>
  <si>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</si>
  <si>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</si>
  <si>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</si>
  <si>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</si>
  <si>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</si>
  <si>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</si>
  <si>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</si>
  <si>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</si>
  <si>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</si>
  <si>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</si>
  <si>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</si>
  <si>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</si>
  <si>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</si>
  <si>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</si>
  <si>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</si>
  <si>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</si>
  <si>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</si>
  <si>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</si>
  <si>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</si>
  <si>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</si>
  <si>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</si>
  <si>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</si>
  <si>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</si>
  <si>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</si>
  <si>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</si>
  <si>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</si>
  <si>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</si>
  <si>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</si>
  <si>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</si>
  <si>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</si>
  <si>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</si>
  <si>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</si>
  <si>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</si>
  <si>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</si>
  <si>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</si>
  <si>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</si>
  <si>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</si>
  <si>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</si>
  <si>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</si>
  <si>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</si>
  <si>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</si>
  <si>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</si>
  <si>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</si>
  <si>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</si>
  <si>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</si>
  <si>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</si>
  <si>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</si>
  <si>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</si>
  <si>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</si>
  <si>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</si>
  <si>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</si>
  <si>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</si>
  <si>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</si>
  <si>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</si>
  <si>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</si>
  <si>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</si>
  <si>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</si>
  <si>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</si>
  <si>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</si>
  <si>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</si>
  <si>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</si>
  <si>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</si>
  <si>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</si>
  <si>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</si>
  <si>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</si>
  <si>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</si>
  <si>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</si>
  <si>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</si>
  <si>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</si>
  <si>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</si>
  <si>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</si>
  <si>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</si>
  <si>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</si>
  <si>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</si>
  <si>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</si>
  <si>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</si>
  <si>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</si>
  <si>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</si>
  <si>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</si>
  <si>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</si>
  <si>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</si>
  <si>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</si>
  <si>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</si>
  <si>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</si>
  <si>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</si>
  <si>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</si>
  <si>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</si>
  <si>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</si>
  <si>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</si>
  <si>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</si>
  <si>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</si>
  <si>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</si>
  <si>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</si>
  <si>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</si>
  <si>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</si>
  <si>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</si>
  <si>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</si>
  <si>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</si>
  <si>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</si>
  <si>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</si>
  <si>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</si>
  <si>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</si>
  <si>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</si>
  <si>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</si>
  <si>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</si>
  <si>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</si>
  <si>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</si>
  <si>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</si>
  <si>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</si>
  <si>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</si>
  <si>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</si>
  <si>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</si>
  <si>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</si>
  <si>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</si>
  <si>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</si>
  <si>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</si>
  <si>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</si>
  <si>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</si>
  <si>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</si>
  <si>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</si>
  <si>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</si>
  <si>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</si>
  <si>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</si>
  <si>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</si>
  <si>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</si>
  <si>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</si>
  <si>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</si>
  <si>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</si>
  <si>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</si>
  <si>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</si>
  <si>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</si>
  <si>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</si>
  <si>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</si>
  <si>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</si>
  <si>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</si>
  <si>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</si>
  <si>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</si>
  <si>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</si>
  <si>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</si>
  <si>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</si>
  <si>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</si>
  <si>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</si>
  <si>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</si>
  <si>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</si>
  <si>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</si>
  <si>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</si>
  <si>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</si>
  <si>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</si>
  <si>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</si>
  <si>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</si>
  <si>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</si>
  <si>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</si>
  <si>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</si>
  <si>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</si>
  <si>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</si>
  <si>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</si>
  <si>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</si>
  <si>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</si>
  <si>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</si>
  <si>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</si>
  <si>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</si>
  <si>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</si>
  <si>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</si>
  <si>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</si>
  <si>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</si>
  <si>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</si>
  <si>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</si>
  <si>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</si>
  <si>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</si>
  <si>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</si>
  <si>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</si>
  <si>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</si>
  <si>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</si>
  <si>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</si>
  <si>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</si>
  <si>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</si>
  <si>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</si>
  <si>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</si>
  <si>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</si>
  <si>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</si>
  <si>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</si>
  <si>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</si>
  <si>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</si>
  <si>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</si>
  <si>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</si>
  <si>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</si>
  <si>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</si>
  <si>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</si>
  <si>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</si>
  <si>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</si>
  <si>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</si>
  <si>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</si>
  <si>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</si>
  <si>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</si>
  <si>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</si>
  <si>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</si>
  <si>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</si>
  <si>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</si>
  <si>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</si>
  <si>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</si>
  <si>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</si>
  <si>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</si>
  <si>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</si>
  <si>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</si>
  <si>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</si>
  <si>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</si>
  <si>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</si>
  <si>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</si>
  <si>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</si>
  <si>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</si>
  <si>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</si>
  <si>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</si>
  <si>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</si>
  <si>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</si>
  <si>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</si>
  <si>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</si>
  <si>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</si>
  <si>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</si>
  <si>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</si>
  <si>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</si>
  <si>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</si>
  <si>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</si>
  <si>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</si>
  <si>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</si>
  <si>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</si>
  <si>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</si>
  <si>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</si>
  <si>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</si>
  <si>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</si>
  <si>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</si>
  <si>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</si>
  <si>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</si>
  <si>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</si>
  <si>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</si>
  <si>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</si>
  <si>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</si>
  <si>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</si>
  <si>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</si>
  <si>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</si>
  <si>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</si>
  <si>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</si>
  <si>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</si>
  <si>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</si>
  <si>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</si>
  <si>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</si>
  <si>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</si>
  <si>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</si>
  <si>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</si>
  <si>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</si>
  <si>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</si>
  <si>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</si>
  <si>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</si>
  <si>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</si>
  <si>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</si>
  <si>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</si>
  <si>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</si>
  <si>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</si>
  <si>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</si>
  <si>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</si>
  <si>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</si>
  <si>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</si>
  <si>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</si>
  <si>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</si>
  <si>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</si>
  <si>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</si>
  <si>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</si>
  <si>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</si>
  <si>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</si>
  <si>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</si>
  <si>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</si>
  <si>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</si>
  <si>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</si>
  <si>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</si>
  <si>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</si>
  <si>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</si>
  <si>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</si>
  <si>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</si>
  <si>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</si>
  <si>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</si>
  <si>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</si>
  <si>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</si>
  <si>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</si>
  <si>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</si>
  <si>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</si>
  <si>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</si>
  <si>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</si>
  <si>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</si>
  <si>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</si>
  <si>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</si>
  <si>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</si>
  <si>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</si>
  <si>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</si>
  <si>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</si>
  <si>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</si>
  <si>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</si>
  <si>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</si>
  <si>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</si>
  <si>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</si>
  <si>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</si>
  <si>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</si>
  <si>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</si>
  <si>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</si>
  <si>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</si>
  <si>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</si>
  <si>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</si>
  <si>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</si>
  <si>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</si>
  <si>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</si>
  <si>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</si>
  <si>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</si>
  <si>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</si>
  <si>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</si>
  <si>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</si>
  <si>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</si>
  <si>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</si>
  <si>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</si>
  <si>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</si>
  <si>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</si>
  <si>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</si>
  <si>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</si>
  <si>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</si>
  <si>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</si>
  <si>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</si>
  <si>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</si>
  <si>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</si>
  <si>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</si>
  <si>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</si>
  <si>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</si>
  <si>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</si>
  <si>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</si>
  <si>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</si>
  <si>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</si>
  <si>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</si>
  <si>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</si>
  <si>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</si>
  <si>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</si>
  <si>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</si>
  <si>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</si>
  <si>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</si>
  <si>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</si>
  <si>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</si>
  <si>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</si>
  <si>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</si>
  <si>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</si>
  <si>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</si>
  <si>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</si>
  <si>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</si>
  <si>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</si>
  <si>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</si>
  <si>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</si>
  <si>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</si>
  <si>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</si>
  <si>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</si>
  <si>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</si>
  <si>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</si>
  <si>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</si>
  <si>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</si>
  <si>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</si>
  <si>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</si>
  <si>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</si>
  <si>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</si>
  <si>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</si>
  <si>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</si>
  <si>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</si>
  <si>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</si>
  <si>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</si>
  <si>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</si>
  <si>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</si>
  <si>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</si>
  <si>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</si>
  <si>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</si>
  <si>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</si>
  <si>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</si>
  <si>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</si>
  <si>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</si>
  <si>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</si>
  <si>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</si>
  <si>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</si>
  <si>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</si>
  <si>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</si>
  <si>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</si>
  <si>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</si>
  <si>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</si>
  <si>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</si>
  <si>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</si>
  <si>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</si>
  <si>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</si>
  <si>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</si>
  <si>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</si>
  <si>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</si>
  <si>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</si>
  <si>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</si>
  <si>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</si>
  <si>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</si>
  <si>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</si>
  <si>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</si>
  <si>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</si>
  <si>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</si>
  <si>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</si>
  <si>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</si>
  <si>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</si>
  <si>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</si>
  <si>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</si>
  <si>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</si>
  <si>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</si>
  <si>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</si>
  <si>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</si>
  <si>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</si>
  <si>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</si>
  <si>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</si>
  <si>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</si>
  <si>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</si>
  <si>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</si>
  <si>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</si>
  <si>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</si>
  <si>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</si>
  <si>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</si>
  <si>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</si>
  <si>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</si>
  <si>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</si>
  <si>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</si>
  <si>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</si>
  <si>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</si>
  <si>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</si>
  <si>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</si>
  <si>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</si>
  <si>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</si>
  <si>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</si>
  <si>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</si>
  <si>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</si>
  <si>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</si>
  <si>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</si>
  <si>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</si>
  <si>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</si>
  <si>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</si>
  <si>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</si>
  <si>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</si>
  <si>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</si>
  <si>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</si>
  <si>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</si>
  <si>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</si>
  <si>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</si>
  <si>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</si>
  <si>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</si>
  <si>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</si>
  <si>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</si>
  <si>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</si>
  <si>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</si>
  <si>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</si>
  <si>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</si>
  <si>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</si>
  <si>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</si>
  <si>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</si>
  <si>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</si>
  <si>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</si>
  <si>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</si>
  <si>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</si>
  <si>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</si>
  <si>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</si>
  <si>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</si>
  <si>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</si>
  <si>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</si>
  <si>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</si>
  <si>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</si>
  <si>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</si>
  <si>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</si>
  <si>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</si>
  <si>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</si>
  <si>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</si>
  <si>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</si>
  <si>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</si>
  <si>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</si>
  <si>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</si>
  <si>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</si>
  <si>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</si>
  <si>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</si>
  <si>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</si>
  <si>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</si>
  <si>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</si>
  <si>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</si>
  <si>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</si>
  <si>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</si>
  <si>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</si>
  <si>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</si>
  <si>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</si>
  <si>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</si>
  <si>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</si>
  <si>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</si>
  <si>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</si>
  <si>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</si>
  <si>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</si>
  <si>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</si>
  <si>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</si>
  <si>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</si>
  <si>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</si>
  <si>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</si>
  <si>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</si>
  <si>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</si>
  <si>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</si>
  <si>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</si>
  <si>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</si>
  <si>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</si>
  <si>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</si>
  <si>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</si>
  <si>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</si>
  <si>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</si>
  <si>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</si>
  <si>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</si>
  <si>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</si>
  <si>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</si>
  <si>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</si>
  <si>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</si>
  <si>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</si>
  <si>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</si>
  <si>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</si>
  <si>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</si>
  <si>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</si>
  <si>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</si>
  <si>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</si>
  <si>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</si>
  <si>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</si>
  <si>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</si>
  <si>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</si>
  <si>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</si>
  <si>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</si>
  <si>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</si>
  <si>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</si>
  <si>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</si>
  <si>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</si>
  <si>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</si>
  <si>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</si>
  <si>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</si>
  <si>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</si>
  <si>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</si>
  <si>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</si>
  <si>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</si>
  <si>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</si>
  <si>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</si>
  <si>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</si>
  <si>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</si>
  <si>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</si>
  <si>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</si>
  <si>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</si>
  <si>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</si>
  <si>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</si>
  <si>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</si>
  <si>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</si>
  <si>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</si>
  <si>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</si>
  <si>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</si>
  <si>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</si>
  <si>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</si>
  <si>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</si>
  <si>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</si>
  <si>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</si>
  <si>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</si>
  <si>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</si>
  <si>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</si>
  <si>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</si>
  <si>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</si>
  <si>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</si>
  <si>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</si>
  <si>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</si>
  <si>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</si>
  <si>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</si>
  <si>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</si>
  <si>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</si>
  <si>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</si>
  <si>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</si>
  <si>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</si>
  <si>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</si>
  <si>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</si>
  <si>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</si>
  <si>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</si>
  <si>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</si>
  <si>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</si>
  <si>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</si>
  <si>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</si>
  <si>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</si>
  <si>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</si>
  <si>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</si>
  <si>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</si>
  <si>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</si>
  <si>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</si>
  <si>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</si>
  <si>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</si>
  <si>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</si>
  <si>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</si>
  <si>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</si>
  <si>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</si>
  <si>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</si>
  <si>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</si>
  <si>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</si>
  <si>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</si>
  <si>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</si>
  <si>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</si>
  <si>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</si>
  <si>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</si>
  <si>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</si>
  <si>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</si>
  <si>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</si>
  <si>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</si>
  <si>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</si>
  <si>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</si>
  <si>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</si>
  <si>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</si>
  <si>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</si>
  <si>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</si>
  <si>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</si>
  <si>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</si>
  <si>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</si>
  <si>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</si>
  <si>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</si>
  <si>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</si>
  <si>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</si>
  <si>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</si>
  <si>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</si>
  <si>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</si>
  <si>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</si>
  <si>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</si>
  <si>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</si>
  <si>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</si>
  <si>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</si>
  <si>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</si>
  <si>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</si>
  <si>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</si>
  <si>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</si>
  <si>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</si>
  <si>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</si>
  <si>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</si>
  <si>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</si>
  <si>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</si>
  <si>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</si>
  <si>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</si>
  <si>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</si>
  <si>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</si>
  <si>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</si>
  <si>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</si>
  <si>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</si>
  <si>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</si>
  <si>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</si>
  <si>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</si>
  <si>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</si>
  <si>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</si>
  <si>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</si>
  <si>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</si>
  <si>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</si>
  <si>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</si>
  <si>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</si>
  <si>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</si>
  <si>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</si>
  <si>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</si>
  <si>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</si>
  <si>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</si>
  <si>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</si>
  <si>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</si>
  <si>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</si>
  <si>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</si>
  <si>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</si>
  <si>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</si>
  <si>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</si>
  <si>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</si>
  <si>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</si>
  <si>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</si>
  <si>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</si>
  <si>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</si>
  <si>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</si>
  <si>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</si>
  <si>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</si>
  <si>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</si>
  <si>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</si>
  <si>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</si>
  <si>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</si>
  <si>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</si>
  <si>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</si>
  <si>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</si>
  <si>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</si>
  <si>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</si>
  <si>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</si>
  <si>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</si>
  <si>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</si>
  <si>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</si>
  <si>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</si>
  <si>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</si>
  <si>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</si>
  <si>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</si>
  <si>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</si>
  <si>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</si>
  <si>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</si>
  <si>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</si>
  <si>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</si>
  <si>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</si>
  <si>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</si>
  <si>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</si>
  <si>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</si>
  <si>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</si>
  <si>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</si>
  <si>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</si>
  <si>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</si>
  <si>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</si>
  <si>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</si>
  <si>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</si>
  <si>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</si>
  <si>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</si>
  <si>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</si>
  <si>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</si>
  <si>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</si>
  <si>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</si>
  <si>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</si>
  <si>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</si>
  <si>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</si>
  <si>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</si>
  <si>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</si>
  <si>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</si>
  <si>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</si>
  <si>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</si>
  <si>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</si>
  <si>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</si>
  <si>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</si>
  <si>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</si>
  <si>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</si>
  <si>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</si>
  <si>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</si>
  <si>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</si>
  <si>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</si>
  <si>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</si>
  <si>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</si>
  <si>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</si>
  <si>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</si>
  <si>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</si>
  <si>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</si>
  <si>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</si>
  <si>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</si>
  <si>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</si>
  <si>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</si>
  <si>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</si>
  <si>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</si>
  <si>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</si>
  <si>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</si>
  <si>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</si>
  <si>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</si>
  <si>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</si>
  <si>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</si>
  <si>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</si>
  <si>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</si>
  <si>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</si>
  <si>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</si>
  <si>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</si>
  <si>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</si>
  <si>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</si>
  <si>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</si>
  <si>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</si>
  <si>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</si>
  <si>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</si>
  <si>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</si>
  <si>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</si>
  <si>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</si>
  <si>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</si>
  <si>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</si>
  <si>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</si>
  <si>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</si>
  <si>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</si>
  <si>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</si>
  <si>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</si>
  <si>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</si>
  <si>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</si>
  <si>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</si>
  <si>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</si>
  <si>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</si>
  <si>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</si>
  <si>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</si>
  <si>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</si>
  <si>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</si>
  <si>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</si>
  <si>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</si>
  <si>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</si>
  <si>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</si>
  <si>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</si>
  <si>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</si>
  <si>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</si>
  <si>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</si>
  <si>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</si>
  <si>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</si>
  <si>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</si>
  <si>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</si>
  <si>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</si>
  <si>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</si>
  <si>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</si>
  <si>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</si>
  <si>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</si>
  <si>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</si>
  <si>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</si>
  <si>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</si>
  <si>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</si>
  <si>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</si>
  <si>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</si>
  <si>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</si>
  <si>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</si>
  <si>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</si>
  <si>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</si>
  <si>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</si>
  <si>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</si>
  <si>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</si>
  <si>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</si>
  <si>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</si>
  <si>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</si>
  <si>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</si>
  <si>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</si>
  <si>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</si>
  <si>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</si>
  <si>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</si>
  <si>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</si>
  <si>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</si>
  <si>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</si>
  <si>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</si>
  <si>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</si>
  <si>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</si>
  <si>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</si>
  <si>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</si>
  <si>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</si>
  <si>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</si>
  <si>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</si>
  <si>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</si>
  <si>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</si>
  <si>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</si>
  <si>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</si>
  <si>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</si>
  <si>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</si>
  <si>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</si>
  <si>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</si>
  <si>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</si>
  <si>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</si>
  <si>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</si>
  <si>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</si>
  <si>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</si>
  <si>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</si>
  <si>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</si>
  <si>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</si>
  <si>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</si>
  <si>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</si>
  <si>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</si>
  <si>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</si>
  <si>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</si>
  <si>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</si>
  <si>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</si>
  <si>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</si>
  <si>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</si>
  <si>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</si>
  <si>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</si>
  <si>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</si>
  <si>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</si>
  <si>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</si>
  <si>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</si>
  <si>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</si>
  <si>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</si>
  <si>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</si>
  <si>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</si>
  <si>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</si>
  <si>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</si>
  <si>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</si>
  <si>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</si>
  <si>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</si>
  <si>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</si>
  <si>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</si>
  <si>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</si>
  <si>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</si>
  <si>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</si>
  <si>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</si>
  <si>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</si>
  <si>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</si>
  <si>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</si>
  <si>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</si>
  <si>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</si>
  <si>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</si>
  <si>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</si>
  <si>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</si>
  <si>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</si>
  <si>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</si>
  <si>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</si>
  <si>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</si>
  <si>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</si>
  <si>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</si>
  <si>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</si>
  <si>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</si>
  <si>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</si>
  <si>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</si>
  <si>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</si>
  <si>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</si>
  <si>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</si>
  <si>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</si>
  <si>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</si>
  <si>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</si>
  <si>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</si>
  <si>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</si>
  <si>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</si>
  <si>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</si>
  <si>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</si>
  <si>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</si>
  <si>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</si>
  <si>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</si>
  <si>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</si>
  <si>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</si>
  <si>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</si>
  <si>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</si>
  <si>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</si>
  <si>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</si>
  <si>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</si>
  <si>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</si>
  <si>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</si>
  <si>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</si>
  <si>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</si>
  <si>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</si>
  <si>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</si>
  <si>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</si>
  <si>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</si>
  <si>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</si>
  <si>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</si>
  <si>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</si>
  <si>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</si>
  <si>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</si>
  <si>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</si>
  <si>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</si>
  <si>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</si>
  <si>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</si>
  <si>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</si>
  <si>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</si>
  <si>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</si>
  <si>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</si>
  <si>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</si>
  <si>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</si>
  <si>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</si>
  <si>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</si>
  <si>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</si>
  <si>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</si>
  <si>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</si>
  <si>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</si>
  <si>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</si>
  <si>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</si>
  <si>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</si>
  <si>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</si>
  <si>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</si>
  <si>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</si>
  <si>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</si>
  <si>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</si>
  <si>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</si>
  <si>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</si>
  <si>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</si>
  <si>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</si>
  <si>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</si>
  <si>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</si>
  <si>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</si>
  <si>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</si>
  <si>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</si>
  <si>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</si>
  <si>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</si>
  <si>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</si>
  <si>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</si>
  <si>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</si>
  <si>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</si>
  <si>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</si>
  <si>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</si>
  <si>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</si>
  <si>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</si>
  <si>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</si>
  <si>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</si>
  <si>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</si>
  <si>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</si>
  <si>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</si>
  <si>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</si>
  <si>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</si>
  <si>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</si>
  <si>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</si>
  <si>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</si>
  <si>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</si>
  <si>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</si>
  <si>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</si>
  <si>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</si>
  <si>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</si>
  <si>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</si>
  <si>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</si>
  <si>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</si>
  <si>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</si>
  <si>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</si>
  <si>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</si>
  <si>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</si>
  <si>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</si>
  <si>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</si>
  <si>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</si>
  <si>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</si>
  <si>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</si>
  <si>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</si>
  <si>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</si>
  <si>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</si>
  <si>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</si>
  <si>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</si>
  <si>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</si>
  <si>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</si>
  <si>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</si>
  <si>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</si>
  <si>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</si>
  <si>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</si>
  <si>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</si>
  <si>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</si>
  <si>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</si>
  <si>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</si>
  <si>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</si>
  <si>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</si>
  <si>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</si>
  <si>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</si>
  <si>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</si>
  <si>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</si>
  <si>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</si>
  <si>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</si>
  <si>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</si>
  <si>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</si>
  <si>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</si>
  <si>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</si>
  <si>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</si>
  <si>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</si>
  <si>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</si>
  <si>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</si>
  <si>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</si>
  <si>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</si>
  <si>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</si>
  <si>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</si>
  <si>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</si>
  <si>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</si>
  <si>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</si>
  <si>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</si>
  <si>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</si>
  <si>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</si>
  <si>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</si>
  <si>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</si>
  <si>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</si>
  <si>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</si>
  <si>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</si>
  <si>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</si>
  <si>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</si>
  <si>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</si>
  <si>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</si>
  <si>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</si>
  <si>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</si>
  <si>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</si>
  <si>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</si>
  <si>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</si>
  <si>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</si>
  <si>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</si>
  <si>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</si>
  <si>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</si>
  <si>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</si>
  <si>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</si>
  <si>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</si>
  <si>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</si>
  <si>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</si>
  <si>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</si>
  <si>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</si>
  <si>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</si>
  <si>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</si>
  <si>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</si>
  <si>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</si>
  <si>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</si>
  <si>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</si>
  <si>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</si>
  <si>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</si>
  <si>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</si>
  <si>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</si>
  <si>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</si>
  <si>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</si>
  <si>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</si>
  <si>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</si>
  <si>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</si>
  <si>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</si>
  <si>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</si>
  <si>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</si>
  <si>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</si>
  <si>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</si>
  <si>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</si>
  <si>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</si>
  <si>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</si>
  <si>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</si>
  <si>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</si>
  <si>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</si>
  <si>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</si>
  <si>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</si>
  <si>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</si>
  <si>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</si>
  <si>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</si>
  <si>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</si>
  <si>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</si>
  <si>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</si>
  <si>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</si>
  <si>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</si>
  <si>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</si>
  <si>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</si>
  <si>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</si>
  <si>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</si>
  <si>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</si>
  <si>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</si>
  <si>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</si>
  <si>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</si>
  <si>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</si>
  <si>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</si>
  <si>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</si>
  <si>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</si>
  <si>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</si>
  <si>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</si>
  <si>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</si>
  <si>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</si>
  <si>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</si>
  <si>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</si>
  <si>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</si>
  <si>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</si>
  <si>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</si>
  <si>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</si>
  <si>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</si>
  <si>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</si>
  <si>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</si>
  <si>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</si>
  <si>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</si>
  <si>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</si>
  <si>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</si>
  <si>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</si>
  <si>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</si>
  <si>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</si>
  <si>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</si>
  <si>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</si>
  <si>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</si>
  <si>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</si>
  <si>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</si>
  <si>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</si>
  <si>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</si>
  <si>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</si>
  <si>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</si>
  <si>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</si>
  <si>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</si>
  <si>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</si>
  <si>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</si>
  <si>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</si>
  <si>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</si>
  <si>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</si>
  <si>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</si>
  <si>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</si>
  <si>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</si>
  <si>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</si>
  <si>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</si>
  <si>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</si>
  <si>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</si>
  <si>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</si>
  <si>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</si>
  <si>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</si>
  <si>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</si>
  <si>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</si>
  <si>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</si>
  <si>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</si>
  <si>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</si>
  <si>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</si>
  <si>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</si>
  <si>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</si>
  <si>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</si>
  <si>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</si>
  <si>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</si>
  <si>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</si>
  <si>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</si>
  <si>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</si>
  <si>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</si>
  <si>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</si>
  <si>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</si>
  <si>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</si>
  <si>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</si>
  <si>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</si>
  <si>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</si>
  <si>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</si>
  <si>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</si>
  <si>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</si>
  <si>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</si>
  <si>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</si>
  <si>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</si>
  <si>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</si>
  <si>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</si>
  <si>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</si>
  <si>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</si>
  <si>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</si>
  <si>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</si>
  <si>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</si>
  <si>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</si>
  <si>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</si>
  <si>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</si>
  <si>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</si>
  <si>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</si>
  <si>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</si>
  <si>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</si>
  <si>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</si>
  <si>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</si>
  <si>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</si>
  <si>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</si>
  <si>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</si>
  <si>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</si>
  <si>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</si>
  <si>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</si>
  <si>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</si>
  <si>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</si>
  <si>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</si>
  <si>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</si>
  <si>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</si>
  <si>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</si>
  <si>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</si>
  <si>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</si>
  <si>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</si>
  <si>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</si>
  <si>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</si>
  <si>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</si>
  <si>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</si>
  <si>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</si>
  <si>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</si>
  <si>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</si>
  <si>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</si>
  <si>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</si>
  <si>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</si>
  <si>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</si>
  <si>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</si>
  <si>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</si>
  <si>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</si>
  <si>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</si>
  <si>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</si>
  <si>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</si>
  <si>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</si>
  <si>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</si>
  <si>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</si>
  <si>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</si>
  <si>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</si>
  <si>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</si>
  <si>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</si>
  <si>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</si>
  <si>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</si>
  <si>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</si>
  <si>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</si>
  <si>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</si>
  <si>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</si>
  <si>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</si>
  <si>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</si>
  <si>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</si>
  <si>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</si>
  <si>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</si>
  <si>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</si>
  <si>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</si>
  <si>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</si>
  <si>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</si>
  <si>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</si>
  <si>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</si>
  <si>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</si>
  <si>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</si>
  <si>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</si>
  <si>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</si>
  <si>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</si>
  <si>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</si>
  <si>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</si>
  <si>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</si>
  <si>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</si>
  <si>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</si>
  <si>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</si>
  <si>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</si>
  <si>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</si>
  <si>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</si>
  <si>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</si>
  <si>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</si>
  <si>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</si>
  <si>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</si>
  <si>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</si>
  <si>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</si>
  <si>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</si>
  <si>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</si>
  <si>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</si>
  <si>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</si>
  <si>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</si>
  <si>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</si>
  <si>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</si>
  <si>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</si>
  <si>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</si>
  <si>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</si>
  <si>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</si>
  <si>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</si>
  <si>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</si>
  <si>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</si>
  <si>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</si>
  <si>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</si>
  <si>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</si>
  <si>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</si>
  <si>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</si>
  <si>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</si>
  <si>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</si>
  <si>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</si>
  <si>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</si>
  <si>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</si>
  <si>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</si>
  <si>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</si>
  <si>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</si>
  <si>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</si>
  <si>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</si>
  <si>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</si>
  <si>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</si>
  <si>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</si>
  <si>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</si>
  <si>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</si>
  <si>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</si>
  <si>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</si>
  <si>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</si>
  <si>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</si>
  <si>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</si>
  <si>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</si>
  <si>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</si>
  <si>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</si>
  <si>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</si>
  <si>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</si>
  <si>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</si>
  <si>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</si>
  <si>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</si>
  <si>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</si>
  <si>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</si>
  <si>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</si>
  <si>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</si>
  <si>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</si>
  <si>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</si>
  <si>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</si>
  <si>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</si>
  <si>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</si>
  <si>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</si>
  <si>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</si>
  <si>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</si>
  <si>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</si>
  <si>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</si>
  <si>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</si>
  <si>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</si>
  <si>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</si>
  <si>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</si>
  <si>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</si>
  <si>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</si>
  <si>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</si>
  <si>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</si>
  <si>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</si>
  <si>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</si>
  <si>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</si>
  <si>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</si>
  <si>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</si>
  <si>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</si>
  <si>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</si>
  <si>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</si>
  <si>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</si>
  <si>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</si>
  <si>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</si>
  <si>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</si>
  <si>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</si>
  <si>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</si>
  <si>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</si>
  <si>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</si>
  <si>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</si>
  <si>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</si>
  <si>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</si>
  <si>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</si>
  <si>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</si>
  <si>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</si>
  <si>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</si>
  <si>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</si>
  <si>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</si>
  <si>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</si>
  <si>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</si>
  <si>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</si>
  <si>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</si>
  <si>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</si>
  <si>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</si>
  <si>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</si>
  <si>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</si>
  <si>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</si>
  <si>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</si>
  <si>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</si>
  <si>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</si>
  <si>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</si>
  <si>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</si>
  <si>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</si>
  <si>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</si>
  <si>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</si>
  <si>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</si>
  <si>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</si>
  <si>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</si>
  <si>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</si>
  <si>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</si>
  <si>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</si>
  <si>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</si>
  <si>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</si>
  <si>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</si>
  <si>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</si>
  <si>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</si>
  <si>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</si>
  <si>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</si>
  <si>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</si>
  <si>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</si>
  <si>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</si>
  <si>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</si>
  <si>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</si>
  <si>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</si>
  <si>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</si>
  <si>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</si>
  <si>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</si>
  <si>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</si>
  <si>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</si>
  <si>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</si>
  <si>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</si>
  <si>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</si>
  <si>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</si>
  <si>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</si>
  <si>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</si>
  <si>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</si>
  <si>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</si>
  <si>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</si>
  <si>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</si>
  <si>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</si>
  <si>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</si>
  <si>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</si>
  <si>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</si>
  <si>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</si>
  <si>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</si>
  <si>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</si>
  <si>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</si>
  <si>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</si>
  <si>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</si>
  <si>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</si>
  <si>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</si>
  <si>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</si>
  <si>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</si>
  <si>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</si>
  <si>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</si>
  <si>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</si>
  <si>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</si>
  <si>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</si>
  <si>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</si>
  <si>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</si>
  <si>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</si>
  <si>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</si>
  <si>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</si>
  <si>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</si>
  <si>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</si>
  <si>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</si>
  <si>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</si>
  <si>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</si>
  <si>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</si>
  <si>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</si>
  <si>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</si>
  <si>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</si>
  <si>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</si>
  <si>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</si>
  <si>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</si>
  <si>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</si>
  <si>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</si>
  <si>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</si>
  <si>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</si>
  <si>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</si>
  <si>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</si>
  <si>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</si>
  <si>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</si>
  <si>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</si>
  <si>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</si>
  <si>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</si>
  <si>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</si>
  <si>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</si>
  <si>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</si>
  <si>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</si>
  <si>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</si>
  <si>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</si>
  <si>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</si>
  <si>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</si>
  <si>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</si>
  <si>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</si>
  <si>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</si>
  <si>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</si>
  <si>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</si>
  <si>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</si>
  <si>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</si>
  <si>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</si>
  <si>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</si>
  <si>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</si>
  <si>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</si>
  <si>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</si>
  <si>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</si>
  <si>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</si>
  <si>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</si>
  <si>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</si>
  <si>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</si>
  <si>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</si>
  <si>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</si>
  <si>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</si>
  <si>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</si>
  <si>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</si>
  <si>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</si>
  <si>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</si>
  <si>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</si>
  <si>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</si>
  <si>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</si>
  <si>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</si>
  <si>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</si>
  <si>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</si>
  <si>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</si>
  <si>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</si>
  <si>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</si>
  <si>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</si>
  <si>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</si>
  <si>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</si>
  <si>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</si>
  <si>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</si>
  <si>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</si>
  <si>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</si>
  <si>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</si>
  <si>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</si>
  <si>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</si>
  <si>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</si>
  <si>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</si>
  <si>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</si>
  <si>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</si>
  <si>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</si>
  <si>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</si>
  <si>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</si>
  <si>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</si>
  <si>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</si>
  <si>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</si>
  <si>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</si>
  <si>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</si>
  <si>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</si>
  <si>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</si>
  <si>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</si>
  <si>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</si>
  <si>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</si>
  <si>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</si>
  <si>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</si>
  <si>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</si>
  <si>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</si>
  <si>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</si>
  <si>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</si>
  <si>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</si>
  <si>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</si>
  <si>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</si>
  <si>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</si>
  <si>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</si>
  <si>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</si>
  <si>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</si>
  <si>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</si>
  <si>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</si>
  <si>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</si>
  <si>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</si>
  <si>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</si>
  <si>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</si>
  <si>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</si>
  <si>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</si>
  <si>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</si>
  <si>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</si>
  <si>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</si>
  <si>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</si>
  <si>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</si>
  <si>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</si>
  <si>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</si>
  <si>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</si>
  <si>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</si>
  <si>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</si>
  <si>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</si>
  <si>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</si>
  <si>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</si>
  <si>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</si>
  <si>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</si>
  <si>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</si>
  <si>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</si>
  <si>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</si>
  <si>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</si>
  <si>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</si>
  <si>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</si>
  <si>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</si>
  <si>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</si>
  <si>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</si>
  <si>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</si>
  <si>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</si>
  <si>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</si>
  <si>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</si>
  <si>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</si>
  <si>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</si>
  <si>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</si>
  <si>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</si>
  <si>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</si>
  <si>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</si>
  <si>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</si>
  <si>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</si>
  <si>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</si>
  <si>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</si>
  <si>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</si>
  <si>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</si>
  <si>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</si>
  <si>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</si>
  <si>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</si>
  <si>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</si>
  <si>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</si>
  <si>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</si>
  <si>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</si>
  <si>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</si>
  <si>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</si>
  <si>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</si>
  <si>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</si>
  <si>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</si>
  <si>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</si>
  <si>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</si>
  <si>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</si>
  <si>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</si>
  <si>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</si>
  <si>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</si>
  <si>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</si>
  <si>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</si>
  <si>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</si>
  <si>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</si>
  <si>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</si>
  <si>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</si>
  <si>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</si>
  <si>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</si>
  <si>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</si>
  <si>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</si>
  <si>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</si>
  <si>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</si>
  <si>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</si>
  <si>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</si>
  <si>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</si>
  <si>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</si>
  <si>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</si>
  <si>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</si>
  <si>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</si>
  <si>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</si>
  <si>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</si>
  <si>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</si>
  <si>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</si>
  <si>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</si>
  <si>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</si>
  <si>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</si>
  <si>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</si>
  <si>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</si>
  <si>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</si>
  <si>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</si>
  <si>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</si>
  <si>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</si>
  <si>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</si>
  <si>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</si>
  <si>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</si>
  <si>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</si>
  <si>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</si>
  <si>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</si>
  <si>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</si>
  <si>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</si>
  <si>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</si>
  <si>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</si>
  <si>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</si>
  <si>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</si>
  <si>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</si>
  <si>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</si>
  <si>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</si>
  <si>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</si>
  <si>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</si>
  <si>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</si>
  <si>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</si>
  <si>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</si>
  <si>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</si>
  <si>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</si>
  <si>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</si>
  <si>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</si>
  <si>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</si>
  <si>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</si>
  <si>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</si>
  <si>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</si>
  <si>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</si>
  <si>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</si>
  <si>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</si>
  <si>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</si>
  <si>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</si>
  <si>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</si>
  <si>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</si>
  <si>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</si>
  <si>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</si>
  <si>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</si>
  <si>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</si>
  <si>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</si>
  <si>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</si>
  <si>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</si>
  <si>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</si>
  <si>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</si>
  <si>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</si>
  <si>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</si>
  <si>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</si>
  <si>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</si>
  <si>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</si>
  <si>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</si>
  <si>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</si>
  <si>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</si>
  <si>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</si>
  <si>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</si>
  <si>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</si>
  <si>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</si>
  <si>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</si>
  <si>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</si>
  <si>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</si>
  <si>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</si>
  <si>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</si>
  <si>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</si>
  <si>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</si>
  <si>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</si>
  <si>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</si>
  <si>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</si>
  <si>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</si>
  <si>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</si>
  <si>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</si>
  <si>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</si>
  <si>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</si>
  <si>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</si>
  <si>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</si>
  <si>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</si>
  <si>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</si>
  <si>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</si>
  <si>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</si>
  <si>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</si>
  <si>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</si>
  <si>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</si>
  <si>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</si>
  <si>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</si>
  <si>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</si>
  <si>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</si>
  <si>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</si>
  <si>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</si>
  <si>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</si>
  <si>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</si>
  <si>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</si>
  <si>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</si>
  <si>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</si>
  <si>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</si>
  <si>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</si>
  <si>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</si>
  <si>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</si>
  <si>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</si>
  <si>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</si>
  <si>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</si>
  <si>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</si>
  <si>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</si>
  <si>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</si>
  <si>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</si>
  <si>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</si>
  <si>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</si>
  <si>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</si>
  <si>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</si>
  <si>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</si>
  <si>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</si>
  <si>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</si>
  <si>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</si>
  <si>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</si>
  <si>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</si>
  <si>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</si>
  <si>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</si>
  <si>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</si>
  <si>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</si>
  <si>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</si>
  <si>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</si>
  <si>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</si>
  <si>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</si>
  <si>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</si>
  <si>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</si>
  <si>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</si>
  <si>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</si>
  <si>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</si>
  <si>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</si>
  <si>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</si>
  <si>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</si>
  <si>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</si>
  <si>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</si>
  <si>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</si>
  <si>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</si>
  <si>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</si>
  <si>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</si>
  <si>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</si>
  <si>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</si>
  <si>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</si>
  <si>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</si>
  <si>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</si>
  <si>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</si>
  <si>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</si>
  <si>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</si>
  <si>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</si>
  <si>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</si>
  <si>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</si>
  <si>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</si>
  <si>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</si>
  <si>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</si>
  <si>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</si>
  <si>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</si>
  <si>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</si>
  <si>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</si>
  <si>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</si>
  <si>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</si>
  <si>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</si>
  <si>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</si>
  <si>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</si>
  <si>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</si>
  <si>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</si>
  <si>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</si>
  <si>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</si>
  <si>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</si>
  <si>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</si>
  <si>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</si>
  <si>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</si>
  <si>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</si>
  <si>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</si>
  <si>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</si>
  <si>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</si>
  <si>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</si>
  <si>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</si>
  <si>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</si>
  <si>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</si>
  <si>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</si>
  <si>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</si>
  <si>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</si>
  <si>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</si>
  <si>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</si>
  <si>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</si>
  <si>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</si>
  <si>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</si>
  <si>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</si>
  <si>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</si>
  <si>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</si>
  <si>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</si>
  <si>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</si>
  <si>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</si>
  <si>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</si>
  <si>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</si>
  <si>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</si>
  <si>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</si>
  <si>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</si>
  <si>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</si>
  <si>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</si>
  <si>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</si>
  <si>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</si>
  <si>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</si>
  <si>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</si>
  <si>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</si>
  <si>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</si>
  <si>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</si>
  <si>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</si>
  <si>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</si>
  <si>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</si>
  <si>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</si>
  <si>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</si>
  <si>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</si>
  <si>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</si>
  <si>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</si>
  <si>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</si>
  <si>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</si>
  <si>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</si>
  <si>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</si>
  <si>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</si>
  <si>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</si>
  <si>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</si>
  <si>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</si>
  <si>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</si>
  <si>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</si>
  <si>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</si>
  <si>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</si>
  <si>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</si>
  <si>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</si>
  <si>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</si>
  <si>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</si>
  <si>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</si>
  <si>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</si>
  <si>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</si>
  <si>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</si>
  <si>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</si>
  <si>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</si>
  <si>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</si>
  <si>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</si>
  <si>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</si>
  <si>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</si>
  <si>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</si>
  <si>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</si>
  <si>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</si>
  <si>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</si>
  <si>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</si>
  <si>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</si>
  <si>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</si>
  <si>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</si>
  <si>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</si>
  <si>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</si>
  <si>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</si>
  <si>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</si>
  <si>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</si>
  <si>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</si>
  <si>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</si>
  <si>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</si>
  <si>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</si>
  <si>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</si>
  <si>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</si>
  <si>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</si>
  <si>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</si>
  <si>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</si>
  <si>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</si>
  <si>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</si>
  <si>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</si>
  <si>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</si>
  <si>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</si>
  <si>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</si>
  <si>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</si>
  <si>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</si>
  <si>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</si>
  <si>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</si>
  <si>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</si>
  <si>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</si>
  <si>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</si>
  <si>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</si>
  <si>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</si>
  <si>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</si>
  <si>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</si>
  <si>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</si>
  <si>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</si>
  <si>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</si>
  <si>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</si>
  <si>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</si>
  <si>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</si>
  <si>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</si>
  <si>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</si>
  <si>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</si>
  <si>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</si>
  <si>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</si>
  <si>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</si>
  <si>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</si>
  <si>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</si>
  <si>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</si>
  <si>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</si>
  <si>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</si>
  <si>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</si>
  <si>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</si>
  <si>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</si>
  <si>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</si>
  <si>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</si>
  <si>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</si>
  <si>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</si>
  <si>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</si>
  <si>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</si>
  <si>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</si>
  <si>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</si>
  <si>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</si>
  <si>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</si>
  <si>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</si>
  <si>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</si>
  <si>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</si>
  <si>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</si>
  <si>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</si>
  <si>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</si>
  <si>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</si>
  <si>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</si>
  <si>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</si>
  <si>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</si>
  <si>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</si>
  <si>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</si>
  <si>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</si>
  <si>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</si>
  <si>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</si>
  <si>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</si>
  <si>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</si>
  <si>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</si>
  <si>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</si>
  <si>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</si>
  <si>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</si>
  <si>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</si>
  <si>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</si>
  <si>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</si>
  <si>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</si>
  <si>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</si>
  <si>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</si>
  <si>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</si>
  <si>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</si>
  <si>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</si>
  <si>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</si>
  <si>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</si>
  <si>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</si>
  <si>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</si>
  <si>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</si>
  <si>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</si>
  <si>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</si>
  <si>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</si>
  <si>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</si>
  <si>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</si>
  <si>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</si>
  <si>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</si>
  <si>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</si>
  <si>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</si>
  <si>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</si>
  <si>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</si>
  <si>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</si>
  <si>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</si>
  <si>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</si>
  <si>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</si>
  <si>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</si>
  <si>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</si>
  <si>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</si>
  <si>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</si>
  <si>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</si>
  <si>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</si>
  <si>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</si>
  <si>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</si>
  <si>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</si>
  <si>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</si>
  <si>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</si>
  <si>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</si>
  <si>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</si>
  <si>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</si>
  <si>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</si>
  <si>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</si>
  <si>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</si>
  <si>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</si>
  <si>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</si>
  <si>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</si>
  <si>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</si>
  <si>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</si>
  <si>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</si>
  <si>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</si>
  <si>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</si>
  <si>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</si>
  <si>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</si>
  <si>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</si>
  <si>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</si>
  <si>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</si>
  <si>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</si>
  <si>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</si>
  <si>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</si>
  <si>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</si>
  <si>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</si>
  <si>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</si>
  <si>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</si>
  <si>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</si>
  <si>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</si>
  <si>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</si>
  <si>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</si>
  <si>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</si>
  <si>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</si>
  <si>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</si>
  <si>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</si>
  <si>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</si>
  <si>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</si>
  <si>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</si>
  <si>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</si>
  <si>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</si>
  <si>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</si>
  <si>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</si>
  <si>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</si>
  <si>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</si>
  <si>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</si>
  <si>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</si>
  <si>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</si>
  <si>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</si>
  <si>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</si>
  <si>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</si>
  <si>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</si>
  <si>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</si>
  <si>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</si>
  <si>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</si>
  <si>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</si>
  <si>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</si>
  <si>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</si>
  <si>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</si>
  <si>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</si>
  <si>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</si>
  <si>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</si>
  <si>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</si>
  <si>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</si>
  <si>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</si>
  <si>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</si>
  <si>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</si>
  <si>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</si>
  <si>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</si>
  <si>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</si>
  <si>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</si>
  <si>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</si>
  <si>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</si>
  <si>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</si>
  <si>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</si>
  <si>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</si>
  <si>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</si>
  <si>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</si>
  <si>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</si>
  <si>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</si>
  <si>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</si>
  <si>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</si>
  <si>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</si>
  <si>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</si>
  <si>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</si>
  <si>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</si>
  <si>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</si>
  <si>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</si>
  <si>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</si>
  <si>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</si>
  <si>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</si>
  <si>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</si>
  <si>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</si>
  <si>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</si>
  <si>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</si>
  <si>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</si>
  <si>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</si>
  <si>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</si>
  <si>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</si>
  <si>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</si>
  <si>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</si>
  <si>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</si>
  <si>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</si>
  <si>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</si>
  <si>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</si>
  <si>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</si>
  <si>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</si>
  <si>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</si>
  <si>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</si>
  <si>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</si>
  <si>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</si>
  <si>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</si>
  <si>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</si>
  <si>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</si>
  <si>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</si>
  <si>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</si>
  <si>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</si>
  <si>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</si>
  <si>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</si>
  <si>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</si>
  <si>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</si>
  <si>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</si>
  <si>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</si>
  <si>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</si>
  <si>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</si>
  <si>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</si>
  <si>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</si>
  <si>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</si>
  <si>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</si>
  <si>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</si>
  <si>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</si>
  <si>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</si>
  <si>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</si>
  <si>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</si>
  <si>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</si>
  <si>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</si>
  <si>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</si>
  <si>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</si>
  <si>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</si>
  <si>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</si>
  <si>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</si>
  <si>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</si>
  <si>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</si>
  <si>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</si>
  <si>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</si>
  <si>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</si>
  <si>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</si>
  <si>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</si>
  <si>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</si>
  <si>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</si>
  <si>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</si>
  <si>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</si>
  <si>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</si>
  <si>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</si>
  <si>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</si>
  <si>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</si>
  <si>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</si>
  <si>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</si>
  <si>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</si>
  <si>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</si>
  <si>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</si>
  <si>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</si>
  <si>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</si>
  <si>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</si>
  <si>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</si>
  <si>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</si>
  <si>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</si>
  <si>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</si>
  <si>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</si>
  <si>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</si>
  <si>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</si>
  <si>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</si>
  <si>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</si>
  <si>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</si>
  <si>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</si>
  <si>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</si>
  <si>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</si>
  <si>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</si>
  <si>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</si>
  <si>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</si>
  <si>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</si>
  <si>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</si>
  <si>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</si>
  <si>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</si>
  <si>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</si>
  <si>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</si>
  <si>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</si>
  <si>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</si>
  <si>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</si>
  <si>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</si>
  <si>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</si>
  <si>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</si>
  <si>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</si>
  <si>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</si>
  <si>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</si>
  <si>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</si>
  <si>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</si>
  <si>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</si>
  <si>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</si>
  <si>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</si>
  <si>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</si>
  <si>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</si>
  <si>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</si>
  <si>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</si>
  <si>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</si>
  <si>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</si>
  <si>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</si>
  <si>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</si>
  <si>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</si>
  <si>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</si>
  <si>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</si>
  <si>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</si>
  <si>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</si>
  <si>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</si>
  <si>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</si>
  <si>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</si>
  <si>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</si>
  <si>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</si>
  <si>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</si>
  <si>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</si>
  <si>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</si>
  <si>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</si>
  <si>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</si>
  <si>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</si>
  <si>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</si>
  <si>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</si>
  <si>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</si>
  <si>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</si>
  <si>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</si>
  <si>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</si>
  <si>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</si>
  <si>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</si>
  <si>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</si>
  <si>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</si>
  <si>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</si>
  <si>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</si>
  <si>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</si>
  <si>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</si>
  <si>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</si>
  <si>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</si>
  <si>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</si>
  <si>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</si>
  <si>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</si>
  <si>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</si>
  <si>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</si>
  <si>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</si>
  <si>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</si>
  <si>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</si>
  <si>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</si>
  <si>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</si>
  <si>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</si>
  <si>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</si>
  <si>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</si>
  <si>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</si>
  <si>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</si>
  <si>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</si>
  <si>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</si>
  <si>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</si>
  <si>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</si>
  <si>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</si>
  <si>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</si>
  <si>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</si>
  <si>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</si>
  <si>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</si>
  <si>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</si>
  <si>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</si>
  <si>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</si>
  <si>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</si>
  <si>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</si>
  <si>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</si>
  <si>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</si>
  <si>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</si>
  <si>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</si>
  <si>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</si>
  <si>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</si>
  <si>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</si>
  <si>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</si>
  <si>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</si>
  <si>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</si>
  <si>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</si>
  <si>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</si>
  <si>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</si>
  <si>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</si>
  <si>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</si>
  <si>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</si>
  <si>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</si>
  <si>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</si>
  <si>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</si>
  <si>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</si>
  <si>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</si>
  <si>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</si>
  <si>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</si>
  <si>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</si>
  <si>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</si>
  <si>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</si>
  <si>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</si>
  <si>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</si>
  <si>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</si>
  <si>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</si>
  <si>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</si>
  <si>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</si>
  <si>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</si>
  <si>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</si>
  <si>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</si>
  <si>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</si>
  <si>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</si>
  <si>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</si>
  <si>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</si>
  <si>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</si>
  <si>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</si>
  <si>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</si>
  <si>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</si>
  <si>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</si>
  <si>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</si>
  <si>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</si>
  <si>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</si>
  <si>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</si>
  <si>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</si>
  <si>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</si>
  <si>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</si>
  <si>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</si>
  <si>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</si>
  <si>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</si>
  <si>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</si>
  <si>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</si>
  <si>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</si>
  <si>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</si>
  <si>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</si>
  <si>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</si>
  <si>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</si>
  <si>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</si>
  <si>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</si>
  <si>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</si>
  <si>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</si>
  <si>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</si>
  <si>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</si>
  <si>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</si>
  <si>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</si>
  <si>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</si>
  <si>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</si>
  <si>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</si>
  <si>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</si>
  <si>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</si>
  <si>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</si>
  <si>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</si>
  <si>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</si>
  <si>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</si>
  <si>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</si>
  <si>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</si>
  <si>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</si>
  <si>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</si>
  <si>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</si>
  <si>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</si>
  <si>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</si>
  <si>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</si>
  <si>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</si>
  <si>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</si>
  <si>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</si>
  <si>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</si>
  <si>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</si>
  <si>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</si>
  <si>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</si>
  <si>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</si>
  <si>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</si>
  <si>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</si>
  <si>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</si>
  <si>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</si>
  <si>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</si>
  <si>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</si>
  <si>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</si>
  <si>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</si>
  <si>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</si>
  <si>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</si>
  <si>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</si>
  <si>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</si>
  <si>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</si>
  <si>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</si>
  <si>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</si>
  <si>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</si>
  <si>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</si>
  <si>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</si>
  <si>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</si>
  <si>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</si>
  <si>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</si>
  <si>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</si>
  <si>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</si>
  <si>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</si>
  <si>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</si>
  <si>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</si>
  <si>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</si>
  <si>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</si>
  <si>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</si>
  <si>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</si>
  <si>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</si>
  <si>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</si>
  <si>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</si>
  <si>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</si>
  <si>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</si>
  <si>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</si>
  <si>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</si>
  <si>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</si>
  <si>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</si>
  <si>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</si>
  <si>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</si>
  <si>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</si>
  <si>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</si>
  <si>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</si>
  <si>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</si>
  <si>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</si>
  <si>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</si>
  <si>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</si>
  <si>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</si>
  <si>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</si>
  <si>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</si>
  <si>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</si>
  <si>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</si>
  <si>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</si>
  <si>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</si>
  <si>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</si>
  <si>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</si>
  <si>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</si>
  <si>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</si>
  <si>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</si>
  <si>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</si>
  <si>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</si>
  <si>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</si>
  <si>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</si>
  <si>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</si>
  <si>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</si>
  <si>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</si>
  <si>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</si>
  <si>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</si>
  <si>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</si>
  <si>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</si>
  <si>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</si>
  <si>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</si>
  <si>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</si>
  <si>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</si>
  <si>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</si>
  <si>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</si>
  <si>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</si>
  <si>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</si>
  <si>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</si>
  <si>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</si>
  <si>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</si>
  <si>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</si>
  <si>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</si>
  <si>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</si>
  <si>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</si>
  <si>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</si>
  <si>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</si>
  <si>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</si>
  <si>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</si>
  <si>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</si>
  <si>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</si>
  <si>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</si>
  <si>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</si>
  <si>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</si>
  <si>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</si>
  <si>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</si>
  <si>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</si>
  <si>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</si>
  <si>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</si>
  <si>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</si>
  <si>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</si>
  <si>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</si>
  <si>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</si>
  <si>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</si>
  <si>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</si>
  <si>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</si>
  <si>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</si>
  <si>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</si>
  <si>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</si>
  <si>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</si>
  <si>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</si>
  <si>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</si>
  <si>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</si>
  <si>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</si>
  <si>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</si>
  <si>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</si>
  <si>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</si>
  <si>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</si>
  <si>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</si>
  <si>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</si>
  <si>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</si>
  <si>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</si>
  <si>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</si>
  <si>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</si>
  <si>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</si>
  <si>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</si>
  <si>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</si>
  <si>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</si>
  <si>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</si>
  <si>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</si>
  <si>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</si>
  <si>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</si>
  <si>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</si>
  <si>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</si>
  <si>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</si>
  <si>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</si>
  <si>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</si>
  <si>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</si>
  <si>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</si>
  <si>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</si>
  <si>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</si>
  <si>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</si>
  <si>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</si>
  <si>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</si>
  <si>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</si>
  <si>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</si>
  <si>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</si>
  <si>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</si>
  <si>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</si>
  <si>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</si>
  <si>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</si>
  <si>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</si>
  <si>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</si>
  <si>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</si>
  <si>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</si>
  <si>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</si>
  <si>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</si>
  <si>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</si>
  <si>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</si>
  <si>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</si>
  <si>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</si>
  <si>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</si>
  <si>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</si>
  <si>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</si>
  <si>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</si>
  <si>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</si>
  <si>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</si>
  <si>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</si>
  <si>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</si>
  <si>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</si>
  <si>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</si>
  <si>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</si>
  <si>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</si>
  <si>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</si>
  <si>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</si>
  <si>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</si>
  <si>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</si>
  <si>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</si>
  <si>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</si>
  <si>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</si>
  <si>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</si>
  <si>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</si>
  <si>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</si>
  <si>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</si>
  <si>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</si>
  <si>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</si>
  <si>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</si>
  <si>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</si>
  <si>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</si>
  <si>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</si>
  <si>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</si>
  <si>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</si>
  <si>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</si>
  <si>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</si>
  <si>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</si>
  <si>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</si>
  <si>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</si>
  <si>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</si>
  <si>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</si>
  <si>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</si>
  <si>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</si>
  <si>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</si>
  <si>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</si>
  <si>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</si>
  <si>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</si>
  <si>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</si>
  <si>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</si>
  <si>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</si>
  <si>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</si>
  <si>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</si>
  <si>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</si>
  <si>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</si>
  <si>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</si>
  <si>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</si>
  <si>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</si>
  <si>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</si>
  <si>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</si>
  <si>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</si>
  <si>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</si>
  <si>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</si>
  <si>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</si>
  <si>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</si>
  <si>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</si>
  <si>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</si>
  <si>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</si>
  <si>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</si>
  <si>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</si>
  <si>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</si>
  <si>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</si>
  <si>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</si>
  <si>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</si>
  <si>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</si>
  <si>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</si>
  <si>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</si>
  <si>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</si>
  <si>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</si>
  <si>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</si>
  <si>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</si>
  <si>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</si>
  <si>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</si>
  <si>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</si>
  <si>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</si>
  <si>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</si>
  <si>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</si>
  <si>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</si>
  <si>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</si>
  <si>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</si>
  <si>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</si>
  <si>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</si>
  <si>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</si>
  <si>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</si>
  <si>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</si>
  <si>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</si>
  <si>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</si>
  <si>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</si>
  <si>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</si>
  <si>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</si>
  <si>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</si>
  <si>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</si>
  <si>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</si>
  <si>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</si>
  <si>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</si>
  <si>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</si>
  <si>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</si>
  <si>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</si>
  <si>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</si>
  <si>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</si>
  <si>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</si>
  <si>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</si>
  <si>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</si>
  <si>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</si>
  <si>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</si>
  <si>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</si>
  <si>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</si>
  <si>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</si>
  <si>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</si>
  <si>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</si>
  <si>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</si>
  <si>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</si>
  <si>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</si>
  <si>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</si>
  <si>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</si>
  <si>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</si>
  <si>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</si>
  <si>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</si>
  <si>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</si>
  <si>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</si>
  <si>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</si>
  <si>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</si>
  <si>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</si>
  <si>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</si>
  <si>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</si>
  <si>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</si>
  <si>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</si>
  <si>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</si>
  <si>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</si>
  <si>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</si>
  <si>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</si>
  <si>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</si>
  <si>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</si>
  <si>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</si>
  <si>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</si>
  <si>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</si>
  <si>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</si>
  <si>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</si>
  <si>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</si>
  <si>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</si>
  <si>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</si>
  <si>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</si>
  <si>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</si>
  <si>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</si>
  <si>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</si>
  <si>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</si>
  <si>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</si>
  <si>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</si>
  <si>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</si>
  <si>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</si>
  <si>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</si>
  <si>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</si>
  <si>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</si>
  <si>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</si>
  <si>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</si>
  <si>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</si>
  <si>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</si>
  <si>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</si>
  <si>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</si>
  <si>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</si>
  <si>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</si>
  <si>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</si>
  <si>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</si>
  <si>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</si>
  <si>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</si>
  <si>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</si>
  <si>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</si>
  <si>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</si>
  <si>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</si>
  <si>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</si>
  <si>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</si>
  <si>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</si>
  <si>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</si>
  <si>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</si>
  <si>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</si>
  <si>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</si>
  <si>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</si>
  <si>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</si>
  <si>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</si>
  <si>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</si>
  <si>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</si>
  <si>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</si>
  <si>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</si>
  <si>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</si>
  <si>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</si>
  <si>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</si>
  <si>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</si>
  <si>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</si>
  <si>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</si>
  <si>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</si>
  <si>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</si>
  <si>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</si>
  <si>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</si>
  <si>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</si>
  <si>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</si>
  <si>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</si>
  <si>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</si>
  <si>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</si>
  <si>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</si>
  <si>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</si>
  <si>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</si>
  <si>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</si>
  <si>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</si>
  <si>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</si>
  <si>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</si>
  <si>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</si>
  <si>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</si>
  <si>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</si>
  <si>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</si>
  <si>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</si>
  <si>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</si>
  <si>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</si>
  <si>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</si>
  <si>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</si>
  <si>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</si>
  <si>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</si>
  <si>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</si>
  <si>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</si>
  <si>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</si>
  <si>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</si>
  <si>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</si>
  <si>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</si>
  <si>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</si>
  <si>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</si>
  <si>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</si>
  <si>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</si>
  <si>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</si>
  <si>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</si>
  <si>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</si>
  <si>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</si>
  <si>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</si>
  <si>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</si>
  <si>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</si>
  <si>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</si>
  <si>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</si>
  <si>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</si>
  <si>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</si>
  <si>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</si>
  <si>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</si>
  <si>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</si>
  <si>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</si>
  <si>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</si>
  <si>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</si>
  <si>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</si>
  <si>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</si>
  <si>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</si>
  <si>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</si>
  <si>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</si>
  <si>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</si>
  <si>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</si>
  <si>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</si>
  <si>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</si>
  <si>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</si>
  <si>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</si>
  <si>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</si>
  <si>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</si>
  <si>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</si>
  <si>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</si>
  <si>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</si>
  <si>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</si>
  <si>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</si>
  <si>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</si>
  <si>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</si>
  <si>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</si>
  <si>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</si>
  <si>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</si>
  <si>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</si>
  <si>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</si>
  <si>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</si>
  <si>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</si>
  <si>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</si>
  <si>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</si>
  <si>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</si>
  <si>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</si>
  <si>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</si>
  <si>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</si>
  <si>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</si>
  <si>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</si>
  <si>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</si>
  <si>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</si>
  <si>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</si>
  <si>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</si>
  <si>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</si>
  <si>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</si>
  <si>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</si>
  <si>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</si>
  <si>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</si>
  <si>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</si>
  <si>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</si>
  <si>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</si>
  <si>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</si>
  <si>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</si>
  <si>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</si>
  <si>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</si>
  <si>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</si>
  <si>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</si>
  <si>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</si>
  <si>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</si>
  <si>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</si>
  <si>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</si>
  <si>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</si>
  <si>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</si>
  <si>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</si>
  <si>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</si>
  <si>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</si>
  <si>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</si>
  <si>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</si>
  <si>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</si>
  <si>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</si>
  <si>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</si>
  <si>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</si>
  <si>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</si>
  <si>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</si>
  <si>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</si>
  <si>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</si>
  <si>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</si>
  <si>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</si>
  <si>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</si>
  <si>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</si>
  <si>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</si>
  <si>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</si>
  <si>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</si>
  <si>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</si>
  <si>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</si>
  <si>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</si>
  <si>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</si>
  <si>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</si>
  <si>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</si>
  <si>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</si>
  <si>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</si>
  <si>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</si>
  <si>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</si>
  <si>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</si>
  <si>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</si>
  <si>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</si>
  <si>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</si>
  <si>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</si>
  <si>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</si>
  <si>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</si>
  <si>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</si>
  <si>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</si>
  <si>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</si>
  <si>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</si>
  <si>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</si>
  <si>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</si>
  <si>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</si>
  <si>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</si>
  <si>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</si>
  <si>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</si>
  <si>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</si>
  <si>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</si>
  <si>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</si>
  <si>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</si>
  <si>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</si>
  <si>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</si>
  <si>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</si>
  <si>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</si>
  <si>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</si>
  <si>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</si>
  <si>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</si>
  <si>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</si>
  <si>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</si>
  <si>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</si>
  <si>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</si>
  <si>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</si>
  <si>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</si>
  <si>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</si>
  <si>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</si>
  <si>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</si>
  <si>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</si>
  <si>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</si>
  <si>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</si>
  <si>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</si>
  <si>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</si>
  <si>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</si>
  <si>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</si>
  <si>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</si>
  <si>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</si>
  <si>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</si>
  <si>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</si>
  <si>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</si>
  <si>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</si>
  <si>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</si>
  <si>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</si>
  <si>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</si>
  <si>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</si>
  <si>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</si>
  <si>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</si>
  <si>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</si>
  <si>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</si>
  <si>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</si>
  <si>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</si>
  <si>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</si>
  <si>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</si>
  <si>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</si>
  <si>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</si>
  <si>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</si>
  <si>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</si>
  <si>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</si>
  <si>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</si>
  <si>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</si>
  <si>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</si>
  <si>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</si>
  <si>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</si>
  <si>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</si>
  <si>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</si>
  <si>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</si>
  <si>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</si>
  <si>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</si>
  <si>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</si>
  <si>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</si>
  <si>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</si>
  <si>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</si>
  <si>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</si>
  <si>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</si>
  <si>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</si>
  <si>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</si>
  <si>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</si>
  <si>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</si>
  <si>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</si>
  <si>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</si>
  <si>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</si>
  <si>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</si>
  <si>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</si>
  <si>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</si>
  <si>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</si>
  <si>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</si>
  <si>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</si>
  <si>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</si>
  <si>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</si>
  <si>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</si>
  <si>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</si>
  <si>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</si>
  <si>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</si>
  <si>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</si>
  <si>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</si>
  <si>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</si>
  <si>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</si>
  <si>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</si>
  <si>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</si>
  <si>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</si>
  <si>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</si>
  <si>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</si>
  <si>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</si>
  <si>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</si>
  <si>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</si>
  <si>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</si>
  <si>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</si>
  <si>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</si>
  <si>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</si>
  <si>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</si>
  <si>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</si>
  <si>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</si>
  <si>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</si>
  <si>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</si>
  <si>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</si>
  <si>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</si>
  <si>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</si>
  <si>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</si>
  <si>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</si>
  <si>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</si>
  <si>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</si>
  <si>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</si>
  <si>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</si>
  <si>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</si>
  <si>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</si>
  <si>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</si>
  <si>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</si>
  <si>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</si>
  <si>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</si>
  <si>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</si>
  <si>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</si>
  <si>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</si>
  <si>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</si>
  <si>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</si>
  <si>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</si>
  <si>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</si>
  <si>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</si>
  <si>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</si>
  <si>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</si>
  <si>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</si>
  <si>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</si>
  <si>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</si>
  <si>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</si>
  <si>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</si>
  <si>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</si>
  <si>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</si>
  <si>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</si>
  <si>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</si>
  <si>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</si>
  <si>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</si>
  <si>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</si>
  <si>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</si>
  <si>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</si>
  <si>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</si>
  <si>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</si>
  <si>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</si>
  <si>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</si>
  <si>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</si>
  <si>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</si>
  <si>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</si>
  <si>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</si>
  <si>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</si>
  <si>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</si>
  <si>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</si>
  <si>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</si>
  <si>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</si>
  <si>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</si>
  <si>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</si>
  <si>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</si>
  <si>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</si>
  <si>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</si>
  <si>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</si>
  <si>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</si>
  <si>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</si>
  <si>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</si>
  <si>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</si>
  <si>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</si>
  <si>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</si>
  <si>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</si>
  <si>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</si>
  <si>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</si>
  <si>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</si>
  <si>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</si>
  <si>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</si>
  <si>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</si>
  <si>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</si>
  <si>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</si>
  <si>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</si>
  <si>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</si>
  <si>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</si>
  <si>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</si>
  <si>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</si>
  <si>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</si>
  <si>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</si>
  <si>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</si>
  <si>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</si>
  <si>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</si>
  <si>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</si>
  <si>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</si>
  <si>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</si>
  <si>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</si>
  <si>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</si>
  <si>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</si>
  <si>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</si>
  <si>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</si>
  <si>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</si>
  <si>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</si>
  <si>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</si>
  <si>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</si>
  <si>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</si>
  <si>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</si>
  <si>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</si>
  <si>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</si>
  <si>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</si>
  <si>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</si>
  <si>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</si>
  <si>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</si>
  <si>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</si>
  <si>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</si>
  <si>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</si>
  <si>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</si>
  <si>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</si>
  <si>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</si>
  <si>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</si>
  <si>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</si>
  <si>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</si>
  <si>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</si>
  <si>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</si>
  <si>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</si>
  <si>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</si>
  <si>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</si>
  <si>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</si>
  <si>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</si>
  <si>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</si>
  <si>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</si>
  <si>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</si>
  <si>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</si>
  <si>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</si>
  <si>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</si>
  <si>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</si>
  <si>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</si>
  <si>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</si>
  <si>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</si>
  <si>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</si>
  <si>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</si>
  <si>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</si>
  <si>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</si>
  <si>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</si>
  <si>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</si>
  <si>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</si>
  <si>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</si>
  <si>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</si>
  <si>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</si>
  <si>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</si>
  <si>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</si>
  <si>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</si>
  <si>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</si>
  <si>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</si>
  <si>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</si>
  <si>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</si>
  <si>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</si>
  <si>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</si>
  <si>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</si>
  <si>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</si>
  <si>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</si>
  <si>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</si>
  <si>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</si>
  <si>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</si>
  <si>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</si>
  <si>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</si>
  <si>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</si>
  <si>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</si>
  <si>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</si>
  <si>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</si>
  <si>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</si>
  <si>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</si>
  <si>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</si>
  <si>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</si>
  <si>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</si>
  <si>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</si>
  <si>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</si>
  <si>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</si>
  <si>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</si>
  <si>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</si>
  <si>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</si>
  <si>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</si>
  <si>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</si>
  <si>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</si>
  <si>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</si>
  <si>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</si>
  <si>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</si>
  <si>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</si>
  <si>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</si>
  <si>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</si>
  <si>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</si>
  <si>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</si>
  <si>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</si>
  <si>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</si>
  <si>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</si>
  <si>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</si>
  <si>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</si>
  <si>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</si>
  <si>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</si>
  <si>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</si>
  <si>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</si>
  <si>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</si>
  <si>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</si>
  <si>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</si>
  <si>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</si>
  <si>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</si>
  <si>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</si>
  <si>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</si>
  <si>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</si>
  <si>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</si>
  <si>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</si>
  <si>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</si>
  <si>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</si>
  <si>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</si>
  <si>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</si>
  <si>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</si>
  <si>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</si>
  <si>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</si>
  <si>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</si>
  <si>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</si>
  <si>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</si>
  <si>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</si>
  <si>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</si>
  <si>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</si>
  <si>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</si>
  <si>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</si>
  <si>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</si>
  <si>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</si>
  <si>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</si>
  <si>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</si>
  <si>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</si>
  <si>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</si>
  <si>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</si>
  <si>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</si>
  <si>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</si>
  <si>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</si>
  <si>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</si>
  <si>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</si>
  <si>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</si>
  <si>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</si>
  <si>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</si>
  <si>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</si>
  <si>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</si>
  <si>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</si>
  <si>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</si>
  <si>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</si>
  <si>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</si>
  <si>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</si>
  <si>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</si>
  <si>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</si>
  <si>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</si>
  <si>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</si>
  <si>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</si>
  <si>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</si>
  <si>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</si>
  <si>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</si>
  <si>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</si>
  <si>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</si>
  <si>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</si>
  <si>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</si>
  <si>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</si>
  <si>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</si>
  <si>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</si>
  <si>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</si>
  <si>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</si>
  <si>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</si>
  <si>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</si>
  <si>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</si>
  <si>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</si>
  <si>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</si>
  <si>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</si>
  <si>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</si>
  <si>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</si>
  <si>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</si>
  <si>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</si>
  <si>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</si>
  <si>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</si>
  <si>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</si>
  <si>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</si>
  <si>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</si>
  <si>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</si>
  <si>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</si>
  <si>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</si>
  <si>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</si>
  <si>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</si>
  <si>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</si>
  <si>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</si>
  <si>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</si>
  <si>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</si>
  <si>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</si>
  <si>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</si>
  <si>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</si>
  <si>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</si>
  <si>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</si>
  <si>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</si>
  <si>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</si>
  <si>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</si>
  <si>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</si>
  <si>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</si>
  <si>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</si>
  <si>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</si>
  <si>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</si>
  <si>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</si>
  <si>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</si>
  <si>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</si>
  <si>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</si>
  <si>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</si>
  <si>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</si>
  <si>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</si>
  <si>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</si>
  <si>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</si>
  <si>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</si>
  <si>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</si>
  <si>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</si>
  <si>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</si>
  <si>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</si>
  <si>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</si>
  <si>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</si>
  <si>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</si>
  <si>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</si>
  <si>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</si>
  <si>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</si>
  <si>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</si>
  <si>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</si>
  <si>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</si>
  <si>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</si>
  <si>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</si>
  <si>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</si>
  <si>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</si>
  <si>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</si>
  <si>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</si>
  <si>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</si>
  <si>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</si>
  <si>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</si>
  <si>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</si>
  <si>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</si>
  <si>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</si>
  <si>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</si>
  <si>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</si>
  <si>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</si>
  <si>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</si>
  <si>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</si>
  <si>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</si>
  <si>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</si>
  <si>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</si>
  <si>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</si>
  <si>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</si>
  <si>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</si>
  <si>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</si>
  <si>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</si>
  <si>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</si>
  <si>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</si>
  <si>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</si>
  <si>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</si>
  <si>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</si>
  <si>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</si>
  <si>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</si>
  <si>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</si>
  <si>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</si>
  <si>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</si>
  <si>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</si>
  <si>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</si>
  <si>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</si>
  <si>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</si>
  <si>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</si>
  <si>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</si>
  <si>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</si>
  <si>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</si>
  <si>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</si>
  <si>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</si>
  <si>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</si>
  <si>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</si>
  <si>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</si>
  <si>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</si>
  <si>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</si>
  <si>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</si>
  <si>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</si>
  <si>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</si>
  <si>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</si>
  <si>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</si>
  <si>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</si>
  <si>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</si>
  <si>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</si>
  <si>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</si>
  <si>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</si>
  <si>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</si>
  <si>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</si>
  <si>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</si>
  <si>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</si>
  <si>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</si>
  <si>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</si>
  <si>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</si>
  <si>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</si>
  <si>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</si>
  <si>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</si>
  <si>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</si>
  <si>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</si>
  <si>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</si>
  <si>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</si>
  <si>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</si>
  <si>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</si>
  <si>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</si>
  <si>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</si>
  <si>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</si>
  <si>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</si>
  <si>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</si>
  <si>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</si>
  <si>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</si>
  <si>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</si>
  <si>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</si>
  <si>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</si>
  <si>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</si>
  <si>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</si>
  <si>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</si>
  <si>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</si>
  <si>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</si>
  <si>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</si>
  <si>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</si>
  <si>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</si>
  <si>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</si>
  <si>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</si>
  <si>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</si>
  <si>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</si>
  <si>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</si>
  <si>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</si>
  <si>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</si>
  <si>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</si>
  <si>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</si>
  <si>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</si>
  <si>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</si>
  <si>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</si>
  <si>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</si>
  <si>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</si>
  <si>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</si>
  <si>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</si>
  <si>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</si>
  <si>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</si>
  <si>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</si>
  <si>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</si>
  <si>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</si>
  <si>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</si>
  <si>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</si>
  <si>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</si>
  <si>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</si>
  <si>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</si>
  <si>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</si>
  <si>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</si>
  <si>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</si>
  <si>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</si>
  <si>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</si>
  <si>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</si>
  <si>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</si>
  <si>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</si>
  <si>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</si>
  <si>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</si>
  <si>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</si>
  <si>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</si>
  <si>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</si>
  <si>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</si>
  <si>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</si>
  <si>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</si>
  <si>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</si>
  <si>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</si>
  <si>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</si>
  <si>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</si>
  <si>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</si>
  <si>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</si>
  <si>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</si>
  <si>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</si>
  <si>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</si>
  <si>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</si>
  <si>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</si>
  <si>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</si>
  <si>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</si>
  <si>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</si>
  <si>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</si>
  <si>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</si>
  <si>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</si>
  <si>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</si>
  <si>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</si>
  <si>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</si>
  <si>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</si>
  <si>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</si>
  <si>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</si>
  <si>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</si>
  <si>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</si>
  <si>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</si>
  <si>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</si>
  <si>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</si>
  <si>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</si>
  <si>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</si>
  <si>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</si>
  <si>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</si>
  <si>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</si>
  <si>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</si>
  <si>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</si>
  <si>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</si>
  <si>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</si>
  <si>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</si>
  <si>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</si>
  <si>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</si>
  <si>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</si>
  <si>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</si>
  <si>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</si>
  <si>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</si>
  <si>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</si>
  <si>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</si>
  <si>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</si>
  <si>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</si>
  <si>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</si>
  <si>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</si>
  <si>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</si>
  <si>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</si>
  <si>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</si>
  <si>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</si>
  <si>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</si>
  <si>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</si>
  <si>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</si>
  <si>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</si>
  <si>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</si>
  <si>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</si>
  <si>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</si>
  <si>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</si>
  <si>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</si>
  <si>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</si>
  <si>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</si>
  <si>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</si>
  <si>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</si>
  <si>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</si>
  <si>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</si>
  <si>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</si>
  <si>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</si>
  <si>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</si>
  <si>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</si>
  <si>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</si>
  <si>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</si>
  <si>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</si>
  <si>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</si>
  <si>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</si>
  <si>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</si>
  <si>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</si>
  <si>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</si>
  <si>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</si>
  <si>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</si>
  <si>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</si>
  <si>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</si>
  <si>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</si>
  <si>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</si>
  <si>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</si>
  <si>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</si>
  <si>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</si>
  <si>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</si>
  <si>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</si>
  <si>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</si>
  <si>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</si>
  <si>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</si>
  <si>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</si>
  <si>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</si>
  <si>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</si>
  <si>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</si>
  <si>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</si>
  <si>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</si>
  <si>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</si>
  <si>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</si>
  <si>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</si>
  <si>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</si>
  <si>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</si>
  <si>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</si>
  <si>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</si>
  <si>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</si>
  <si>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</si>
  <si>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</si>
  <si>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</si>
  <si>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</si>
  <si>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</si>
  <si>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</si>
  <si>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</si>
  <si>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</si>
  <si>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</si>
  <si>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</si>
  <si>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</si>
  <si>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</si>
  <si>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</si>
  <si>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</si>
  <si>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</si>
  <si>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</si>
  <si>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</si>
  <si>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</si>
  <si>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</si>
  <si>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</si>
  <si>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</si>
  <si>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</si>
  <si>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</si>
  <si>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</si>
  <si>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</si>
  <si>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</si>
  <si>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</si>
  <si>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</si>
  <si>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</si>
  <si>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</si>
  <si>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</si>
  <si>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</si>
  <si>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</si>
  <si>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</si>
  <si>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</si>
  <si>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</si>
  <si>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</si>
  <si>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</si>
  <si>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</si>
  <si>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</si>
  <si>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</si>
  <si>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</si>
  <si>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</si>
  <si>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</si>
  <si>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</si>
  <si>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</si>
  <si>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</si>
  <si>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</si>
  <si>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</si>
  <si>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</si>
  <si>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</si>
  <si>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</si>
  <si>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</si>
  <si>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</si>
  <si>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</si>
  <si>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</si>
  <si>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</si>
  <si>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</si>
  <si>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</si>
  <si>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</si>
  <si>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</si>
  <si>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</si>
  <si>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</si>
  <si>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</si>
  <si>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</si>
  <si>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</si>
  <si>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</si>
  <si>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</si>
  <si>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</si>
  <si>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</si>
  <si>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</si>
  <si>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</si>
  <si>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</si>
  <si>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</si>
  <si>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</si>
  <si>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</si>
  <si>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</si>
  <si>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</si>
  <si>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</si>
  <si>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</si>
  <si>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</si>
  <si>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</si>
  <si>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</si>
  <si>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</si>
  <si>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</si>
  <si>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</si>
  <si>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</si>
  <si>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</si>
  <si>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</si>
  <si>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</si>
  <si>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</si>
  <si>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</si>
  <si>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</si>
  <si>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</si>
  <si>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</si>
  <si>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</si>
  <si>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</si>
  <si>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</si>
  <si>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</si>
  <si>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</si>
  <si>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</si>
  <si>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</si>
  <si>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</si>
  <si>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</si>
  <si>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</si>
  <si>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</si>
  <si>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</si>
  <si>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</si>
  <si>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</si>
  <si>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</si>
  <si>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</si>
  <si>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</si>
  <si>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</si>
  <si>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</si>
  <si>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</si>
  <si>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</si>
  <si>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</si>
  <si>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</si>
  <si>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</si>
  <si>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</si>
  <si>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</si>
  <si>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</si>
  <si>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</si>
  <si>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</si>
  <si>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</si>
  <si>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</si>
  <si>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</si>
  <si>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</si>
  <si>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</si>
  <si>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</si>
  <si>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</si>
  <si>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</si>
  <si>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</si>
  <si>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</si>
  <si>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</si>
  <si>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</si>
  <si>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</si>
  <si>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</si>
  <si>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</si>
  <si>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</si>
  <si>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</si>
  <si>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</si>
  <si>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</si>
  <si>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</si>
  <si>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</si>
  <si>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</si>
  <si>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</si>
  <si>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</si>
  <si>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</si>
  <si>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</si>
  <si>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</si>
  <si>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</si>
  <si>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</si>
  <si>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</si>
  <si>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</si>
  <si>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</si>
  <si>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</si>
  <si>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</si>
  <si>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</si>
  <si>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</si>
  <si>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</si>
  <si>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</si>
  <si>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</si>
  <si>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</si>
  <si>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</si>
  <si>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</si>
  <si>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</si>
  <si>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</si>
  <si>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</si>
  <si>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</si>
  <si>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</si>
  <si>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</si>
  <si>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</si>
  <si>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</si>
  <si>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</si>
  <si>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</si>
  <si>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</si>
  <si>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</si>
  <si>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</si>
  <si>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</si>
  <si>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</si>
  <si>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</si>
  <si>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</si>
  <si>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</si>
  <si>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</si>
  <si>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</si>
  <si>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</si>
  <si>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</si>
  <si>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</si>
  <si>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</si>
  <si>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</si>
  <si>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</si>
  <si>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</si>
  <si>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</si>
  <si>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</si>
  <si>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</si>
  <si>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</si>
  <si>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</si>
  <si>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</si>
  <si>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</si>
  <si>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</si>
  <si>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</si>
  <si>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</si>
  <si>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</si>
  <si>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</si>
  <si>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</si>
  <si>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</si>
  <si>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</si>
  <si>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</si>
  <si>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</si>
  <si>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</si>
  <si>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</si>
  <si>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</si>
  <si>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</si>
  <si>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</si>
  <si>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</si>
  <si>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</si>
  <si>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</si>
  <si>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</si>
  <si>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</si>
  <si>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</si>
  <si>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</si>
  <si>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</si>
  <si>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</si>
  <si>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</si>
  <si>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</si>
  <si>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</si>
  <si>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</si>
  <si>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</si>
  <si>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</si>
  <si>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</si>
  <si>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</si>
  <si>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</si>
  <si>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</si>
  <si>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</si>
  <si>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</si>
  <si>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</si>
  <si>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</si>
  <si>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</si>
  <si>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</si>
  <si>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</si>
  <si>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</si>
  <si>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</si>
  <si>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</si>
  <si>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</si>
  <si>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</si>
  <si>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</si>
  <si>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</si>
  <si>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</si>
  <si>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</si>
  <si>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</si>
  <si>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</si>
  <si>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</si>
  <si>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</si>
  <si>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</si>
  <si>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</si>
  <si>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</si>
  <si>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</si>
  <si>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</si>
  <si>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</si>
  <si>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</si>
  <si>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</si>
  <si>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</si>
  <si>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</si>
  <si>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</si>
  <si>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</si>
  <si>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</si>
  <si>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</si>
  <si>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</si>
  <si>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</si>
  <si>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</si>
  <si>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</si>
  <si>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</si>
  <si>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</si>
  <si>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</si>
  <si>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</si>
  <si>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</si>
  <si>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</si>
  <si>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</si>
  <si>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</si>
  <si>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</si>
  <si>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</si>
  <si>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</si>
  <si>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</si>
  <si>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</si>
  <si>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</si>
  <si>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</si>
  <si>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</si>
  <si>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</si>
  <si>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</si>
  <si>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</si>
  <si>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</si>
  <si>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</si>
  <si>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</si>
  <si>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</si>
  <si>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</si>
  <si>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</si>
  <si>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</si>
  <si>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</si>
  <si>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</si>
  <si>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</si>
  <si>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</si>
  <si>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</si>
  <si>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</si>
  <si>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</si>
  <si>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</si>
  <si>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</si>
  <si>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</si>
  <si>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</si>
  <si>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</si>
  <si>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</si>
  <si>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</si>
  <si>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</si>
  <si>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</si>
  <si>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</si>
  <si>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</si>
  <si>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</si>
  <si>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</si>
  <si>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</si>
  <si>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</si>
  <si>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</si>
  <si>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</si>
  <si>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</si>
  <si>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</si>
  <si>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</si>
  <si>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</si>
  <si>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</si>
  <si>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</si>
  <si>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</si>
  <si>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</si>
  <si>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</si>
  <si>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</si>
  <si>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</si>
  <si>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</si>
  <si>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</si>
  <si>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</si>
  <si>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</si>
  <si>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</si>
  <si>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</si>
  <si>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</si>
  <si>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</si>
  <si>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</si>
  <si>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</si>
  <si>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</si>
  <si>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</si>
  <si>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</si>
  <si>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</si>
  <si>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</si>
  <si>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</si>
  <si>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</si>
  <si>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</si>
  <si>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</si>
  <si>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</si>
  <si>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</si>
  <si>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</si>
  <si>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</si>
  <si>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</si>
  <si>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</si>
  <si>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</si>
  <si>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</si>
  <si>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</si>
  <si>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</si>
  <si>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</si>
  <si>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</si>
  <si>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</si>
  <si>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</si>
  <si>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</si>
  <si>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</si>
  <si>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</si>
  <si>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</si>
  <si>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</si>
  <si>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</si>
  <si>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</si>
  <si>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</si>
  <si>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</si>
  <si>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</si>
  <si>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</si>
  <si>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</si>
  <si>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</si>
  <si>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</si>
  <si>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</si>
  <si>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</si>
  <si>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</si>
  <si>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</si>
  <si>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</si>
  <si>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</si>
  <si>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</si>
  <si>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</si>
  <si>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</si>
  <si>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</si>
  <si>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</si>
  <si>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</si>
  <si>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</si>
  <si>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</si>
  <si>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</si>
  <si>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</si>
  <si>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</si>
  <si>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</si>
  <si>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</si>
  <si>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</si>
  <si>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</si>
  <si>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</si>
  <si>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</si>
  <si>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</si>
  <si>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</si>
  <si>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</si>
  <si>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</si>
  <si>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</si>
  <si>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</si>
  <si>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</si>
  <si>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</si>
  <si>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</si>
  <si>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</si>
  <si>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</si>
  <si>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</si>
  <si>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</si>
  <si>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</si>
  <si>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</si>
  <si>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</si>
  <si>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</si>
  <si>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</si>
  <si>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</si>
  <si>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</si>
  <si>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</si>
  <si>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</si>
  <si>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</si>
  <si>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</si>
  <si>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</si>
  <si>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</si>
  <si>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</si>
  <si>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</si>
  <si>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</si>
  <si>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</si>
  <si>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</si>
  <si>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</si>
  <si>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</si>
  <si>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</si>
  <si>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</si>
  <si>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</si>
  <si>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</si>
  <si>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</si>
  <si>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</si>
  <si>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</si>
  <si>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</si>
  <si>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</si>
  <si>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</si>
  <si>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</si>
  <si>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</si>
  <si>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</si>
  <si>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</si>
  <si>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</si>
  <si>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</si>
  <si>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</si>
  <si>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</si>
  <si>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</si>
  <si>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</si>
  <si>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</si>
  <si>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</si>
  <si>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</si>
  <si>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</si>
  <si>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</si>
  <si>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</si>
  <si>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</si>
  <si>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</si>
  <si>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</si>
  <si>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</si>
  <si>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</si>
  <si>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</si>
  <si>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</si>
  <si>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</si>
  <si>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</si>
  <si>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</si>
  <si>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</si>
  <si>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</si>
  <si>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</si>
  <si>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</si>
  <si>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</si>
  <si>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</si>
  <si>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</si>
  <si>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</si>
  <si>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</si>
  <si>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</si>
  <si>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</si>
  <si>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</si>
  <si>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</si>
  <si>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</si>
  <si>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</si>
  <si>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</si>
  <si>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</si>
  <si>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</si>
  <si>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</si>
  <si>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</si>
  <si>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</si>
  <si>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</si>
  <si>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</si>
  <si>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</si>
  <si>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</si>
  <si>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</si>
  <si>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</si>
  <si>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</si>
  <si>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</si>
  <si>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</si>
  <si>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</si>
  <si>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</si>
  <si>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</si>
  <si>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</si>
  <si>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</si>
  <si>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</si>
  <si>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</si>
  <si>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</si>
  <si>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</si>
  <si>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</si>
  <si>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</si>
  <si>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</si>
  <si>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</si>
  <si>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</si>
  <si>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</si>
  <si>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</si>
  <si>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</si>
  <si>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</si>
  <si>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</si>
  <si>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</si>
  <si>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</si>
  <si>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</si>
  <si>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</si>
  <si>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</si>
  <si>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</si>
  <si>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</si>
  <si>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</si>
  <si>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</si>
  <si>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</si>
  <si>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</si>
  <si>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</si>
  <si>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</si>
  <si>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</si>
  <si>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</si>
  <si>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</si>
  <si>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</si>
  <si>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</si>
  <si>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</si>
  <si>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</si>
  <si>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</si>
  <si>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</si>
  <si>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</si>
  <si>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</si>
  <si>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</si>
  <si>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</si>
  <si>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</si>
  <si>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</si>
  <si>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</si>
  <si>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</si>
  <si>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</si>
  <si>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</si>
  <si>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</si>
  <si>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</si>
  <si>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</si>
  <si>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</si>
  <si>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</si>
  <si>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</si>
  <si>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</si>
  <si>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</si>
  <si>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</si>
  <si>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</si>
  <si>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</si>
  <si>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</si>
  <si>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</si>
  <si>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</si>
  <si>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</si>
  <si>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</si>
  <si>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</si>
  <si>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</si>
  <si>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</si>
  <si>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</si>
  <si>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</si>
  <si>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</si>
  <si>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</si>
  <si>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</si>
  <si>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</si>
  <si>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</si>
  <si>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</si>
  <si>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</si>
  <si>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</si>
  <si>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</si>
  <si>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</si>
  <si>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</si>
  <si>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</si>
  <si>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</si>
  <si>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</si>
  <si>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</si>
  <si>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</si>
  <si>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</si>
  <si>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</si>
  <si>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</si>
  <si>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</si>
  <si>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</si>
  <si>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</si>
  <si>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</si>
  <si>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</si>
  <si>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</si>
  <si>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</si>
  <si>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</si>
  <si>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</si>
  <si>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</si>
  <si>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</si>
  <si>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</si>
  <si>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</si>
  <si>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</si>
  <si>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</si>
  <si>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</si>
  <si>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</si>
  <si>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</si>
  <si>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</si>
  <si>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</si>
  <si>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</si>
  <si>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</si>
  <si>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</si>
  <si>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</si>
  <si>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</si>
  <si>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</si>
  <si>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</si>
  <si>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</si>
  <si>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</si>
  <si>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</si>
  <si>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</si>
  <si>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</si>
  <si>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</si>
  <si>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</si>
  <si>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</si>
  <si>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</si>
  <si>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</si>
  <si>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</si>
  <si>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</si>
  <si>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</si>
  <si>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</si>
  <si>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</si>
  <si>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</si>
  <si>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</si>
  <si>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</si>
  <si>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</si>
  <si>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</si>
  <si>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</si>
  <si>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</si>
  <si>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</si>
  <si>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</si>
  <si>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</si>
  <si>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</si>
  <si>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</si>
  <si>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</si>
  <si>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</si>
  <si>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</si>
  <si>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</si>
  <si>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</si>
  <si>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</si>
  <si>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</si>
  <si>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</si>
  <si>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</si>
  <si>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</si>
  <si>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</si>
  <si>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</si>
  <si>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</si>
  <si>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</si>
  <si>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</si>
  <si>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</si>
  <si>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</si>
  <si>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</si>
  <si>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</si>
  <si>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</si>
  <si>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</si>
  <si>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</si>
  <si>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</si>
  <si>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</si>
  <si>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</si>
  <si>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</si>
  <si>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</si>
  <si>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</si>
  <si>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</si>
  <si>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</si>
  <si>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</si>
  <si>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</si>
  <si>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</si>
  <si>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</si>
  <si>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</si>
  <si>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</si>
  <si>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</si>
  <si>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</si>
  <si>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</si>
  <si>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</si>
  <si>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</si>
  <si>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</si>
  <si>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</si>
  <si>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</si>
  <si>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</si>
  <si>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</si>
  <si>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</si>
  <si>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</si>
  <si>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</si>
  <si>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</si>
  <si>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</si>
  <si>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</si>
  <si>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</si>
  <si>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</si>
  <si>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</si>
  <si>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</si>
  <si>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</si>
  <si>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</si>
  <si>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</si>
  <si>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</si>
  <si>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</si>
  <si>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</si>
  <si>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</si>
  <si>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</si>
  <si>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</si>
  <si>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</si>
  <si>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</si>
  <si>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</si>
  <si>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</si>
  <si>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</si>
  <si>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</si>
  <si>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</si>
  <si>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</si>
  <si>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</si>
  <si>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</si>
  <si>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</si>
  <si>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</si>
  <si>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</si>
  <si>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</si>
  <si>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</si>
  <si>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</si>
  <si>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</si>
  <si>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</si>
  <si>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</si>
  <si>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</si>
  <si>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</si>
  <si>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</si>
  <si>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</si>
  <si>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</si>
  <si>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</si>
  <si>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</si>
  <si>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</si>
  <si>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</si>
  <si>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</si>
  <si>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</si>
  <si>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</si>
  <si>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</si>
  <si>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</si>
  <si>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</si>
  <si>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</si>
  <si>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</si>
  <si>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</si>
  <si>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</si>
  <si>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</si>
  <si>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</si>
  <si>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</si>
  <si>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</si>
  <si>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</si>
  <si>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</si>
  <si>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</si>
  <si>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</si>
  <si>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</si>
  <si>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</si>
  <si>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</si>
  <si>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</si>
  <si>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</si>
  <si>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</si>
  <si>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</si>
  <si>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</si>
  <si>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</si>
  <si>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</si>
  <si>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</si>
  <si>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</si>
  <si>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</si>
  <si>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</si>
  <si>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</si>
  <si>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</si>
  <si>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</si>
  <si>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</si>
  <si>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</si>
  <si>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</si>
  <si>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</si>
  <si>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</si>
  <si>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</si>
  <si>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</si>
  <si>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</si>
  <si>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</si>
  <si>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</si>
  <si>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</si>
  <si>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</si>
  <si>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</si>
  <si>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</si>
  <si>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</si>
  <si>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</si>
  <si>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</si>
  <si>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</si>
  <si>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</si>
  <si>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</si>
  <si>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</si>
  <si>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</si>
  <si>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</si>
  <si>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</si>
  <si>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</si>
  <si>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</si>
  <si>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</si>
  <si>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</si>
  <si>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</si>
  <si>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</si>
  <si>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</si>
  <si>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</si>
  <si>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</si>
  <si>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</si>
  <si>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</si>
  <si>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</si>
  <si>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</si>
  <si>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</si>
  <si>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</si>
  <si>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</si>
  <si>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</si>
  <si>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</si>
  <si>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</si>
  <si>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</si>
  <si>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</si>
  <si>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</si>
  <si>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</si>
  <si>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</si>
  <si>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</si>
  <si>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</si>
  <si>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</si>
  <si>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</si>
  <si>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</si>
  <si>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</si>
  <si>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</si>
  <si>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</si>
  <si>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</si>
  <si>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</si>
  <si>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</si>
  <si>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</si>
  <si>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</si>
  <si>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</si>
  <si>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</si>
  <si>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</si>
  <si>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</si>
  <si>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</si>
  <si>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</si>
  <si>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</si>
  <si>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</si>
  <si>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</si>
  <si>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</si>
  <si>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</si>
  <si>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</si>
  <si>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</si>
  <si>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</si>
  <si>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</si>
  <si>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</si>
  <si>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</si>
  <si>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</si>
  <si>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</si>
  <si>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</si>
  <si>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</si>
  <si>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</si>
  <si>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</si>
  <si>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</si>
  <si>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</si>
  <si>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</si>
  <si>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</si>
  <si>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</si>
  <si>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</si>
  <si>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</si>
  <si>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</si>
  <si>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</si>
  <si>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</si>
  <si>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</si>
  <si>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</si>
  <si>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</si>
  <si>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</si>
  <si>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</si>
  <si>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</si>
  <si>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</si>
  <si>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</si>
  <si>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</si>
  <si>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</si>
  <si>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</si>
  <si>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</si>
  <si>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</si>
  <si>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</si>
  <si>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</si>
  <si>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</si>
  <si>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</si>
  <si>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</si>
  <si>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</si>
  <si>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</si>
  <si>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</si>
  <si>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</si>
  <si>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</si>
  <si>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</si>
  <si>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</si>
  <si>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</si>
  <si>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</si>
  <si>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</si>
  <si>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</si>
  <si>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</si>
  <si>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</si>
  <si>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</si>
  <si>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</si>
  <si>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</si>
  <si>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</si>
  <si>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</si>
  <si>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</si>
  <si>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</si>
  <si>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</si>
  <si>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</si>
  <si>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</si>
  <si>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</si>
  <si>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</si>
  <si>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</si>
  <si>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</si>
  <si>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</si>
  <si>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</si>
  <si>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</si>
  <si>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</si>
  <si>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</si>
  <si>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</si>
  <si>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</si>
  <si>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</si>
  <si>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</si>
  <si>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</si>
  <si>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</si>
  <si>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</si>
  <si>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</si>
  <si>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</si>
  <si>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</si>
  <si>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</si>
  <si>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</si>
  <si>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</si>
  <si>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</si>
  <si>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</si>
  <si>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</si>
  <si>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</si>
  <si>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</si>
  <si>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</si>
  <si>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</si>
  <si>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</si>
  <si>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</si>
  <si>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</si>
  <si>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</si>
  <si>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</si>
  <si>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</si>
  <si>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</si>
  <si>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</si>
  <si>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</si>
  <si>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</si>
  <si>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</si>
  <si>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</si>
  <si>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</si>
  <si>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</si>
  <si>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</si>
  <si>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</si>
  <si>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</si>
  <si>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</si>
  <si>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</si>
  <si>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</si>
  <si>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</si>
  <si>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</si>
  <si>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</si>
  <si>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</si>
  <si>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</si>
  <si>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</si>
  <si>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</si>
  <si>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</si>
  <si>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</si>
  <si>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</si>
  <si>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</si>
  <si>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</si>
  <si>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</si>
  <si>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</si>
  <si>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</si>
  <si>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</si>
  <si>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</si>
  <si>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</si>
  <si>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</si>
  <si>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</si>
  <si>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</si>
  <si>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</si>
  <si>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</si>
  <si>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</si>
  <si>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</si>
  <si>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</si>
  <si>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</si>
  <si>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</si>
  <si>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</si>
  <si>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</si>
  <si>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</si>
  <si>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</si>
  <si>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</si>
  <si>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</si>
  <si>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</si>
  <si>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</si>
  <si>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</si>
  <si>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</si>
  <si>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</si>
  <si>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</si>
  <si>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</si>
  <si>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</si>
  <si>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</si>
  <si>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</si>
  <si>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</si>
  <si>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</si>
  <si>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</si>
  <si>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</si>
  <si>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</si>
  <si>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</si>
  <si>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</si>
  <si>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</si>
  <si>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</si>
  <si>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</si>
  <si>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</si>
  <si>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</si>
  <si>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</si>
  <si>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</si>
  <si>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</si>
  <si>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</si>
  <si>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</si>
  <si>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</si>
  <si>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</si>
  <si>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</si>
  <si>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</si>
  <si>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</si>
  <si>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</si>
  <si>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</si>
  <si>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</si>
  <si>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</si>
  <si>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</si>
  <si>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</si>
  <si>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</si>
  <si>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</si>
  <si>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</si>
  <si>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</si>
  <si>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</si>
  <si>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</si>
  <si>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</si>
  <si>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</si>
  <si>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</si>
  <si>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</si>
  <si>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</si>
  <si>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</si>
  <si>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</si>
  <si>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</si>
  <si>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</si>
  <si>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</si>
  <si>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</si>
  <si>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</si>
  <si>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</si>
  <si>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</si>
  <si>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</si>
  <si>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</si>
  <si>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</si>
  <si>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</si>
  <si>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</si>
  <si>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</si>
  <si>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</si>
  <si>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</si>
  <si>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</si>
  <si>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</si>
  <si>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</si>
  <si>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</si>
  <si>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</si>
  <si>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</si>
  <si>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</si>
  <si>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</si>
  <si>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</si>
  <si>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</si>
  <si>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</si>
  <si>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</si>
  <si>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</si>
  <si>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</si>
  <si>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</si>
  <si>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</si>
  <si>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</si>
  <si>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</si>
  <si>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</si>
  <si>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</si>
  <si>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</si>
  <si>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</si>
  <si>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</si>
  <si>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</si>
  <si>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</si>
  <si>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</si>
  <si>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</si>
  <si>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</si>
  <si>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</si>
  <si>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</si>
  <si>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</si>
  <si>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</si>
  <si>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</si>
  <si>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</si>
  <si>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</si>
  <si>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</si>
  <si>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</si>
  <si>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</si>
  <si>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</si>
  <si>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</si>
  <si>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</si>
  <si>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</si>
  <si>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</si>
  <si>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</si>
  <si>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</si>
  <si>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</si>
  <si>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</si>
  <si>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</si>
  <si>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</si>
  <si>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</si>
  <si>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</si>
  <si>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</si>
  <si>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</si>
  <si>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</si>
  <si>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</si>
  <si>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</si>
  <si>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</si>
  <si>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</si>
  <si>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</si>
  <si>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</si>
  <si>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</si>
  <si>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</si>
  <si>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</si>
  <si>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</si>
  <si>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</si>
  <si>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</si>
  <si>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</si>
  <si>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</si>
  <si>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</si>
  <si>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</si>
  <si>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</si>
  <si>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</si>
  <si>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</si>
  <si>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</si>
  <si>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</si>
  <si>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</si>
  <si>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</si>
  <si>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</si>
  <si>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</si>
  <si>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</si>
  <si>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</si>
  <si>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</si>
  <si>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</si>
  <si>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</si>
  <si>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</si>
  <si>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</si>
  <si>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</si>
  <si>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</si>
  <si>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</si>
  <si>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</si>
  <si>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</si>
  <si>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</si>
  <si>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</si>
  <si>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</si>
  <si>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</si>
  <si>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</si>
  <si>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</si>
  <si>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</si>
  <si>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</si>
  <si>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</si>
  <si>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</si>
  <si>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</si>
  <si>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</si>
  <si>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</si>
  <si>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</si>
  <si>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</si>
  <si>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</si>
  <si>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</si>
  <si>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</si>
  <si>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</si>
  <si>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</si>
  <si>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</si>
  <si>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</si>
  <si>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</si>
  <si>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</si>
  <si>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</si>
  <si>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</si>
  <si>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</si>
  <si>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</si>
  <si>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</si>
  <si>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</si>
  <si>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</si>
  <si>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</si>
  <si>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</si>
  <si>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</si>
  <si>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</si>
  <si>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</si>
  <si>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</si>
  <si>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</si>
  <si>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</si>
  <si>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</si>
  <si>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</si>
  <si>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</si>
  <si>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</si>
  <si>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</si>
  <si>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</si>
  <si>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</si>
  <si>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</si>
  <si>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</si>
  <si>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</si>
  <si>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</si>
  <si>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</si>
  <si>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</si>
  <si>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</si>
  <si>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</si>
  <si>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</si>
  <si>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</si>
  <si>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</si>
  <si>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</si>
  <si>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</si>
  <si>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</si>
  <si>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</si>
  <si>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</si>
  <si>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</si>
  <si>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</si>
  <si>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</si>
  <si>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</si>
  <si>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</si>
  <si>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</si>
  <si>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</si>
  <si>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</si>
  <si>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</si>
  <si>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</si>
  <si>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</si>
  <si>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</si>
  <si>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</si>
  <si>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</si>
  <si>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</si>
  <si>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</si>
  <si>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</si>
  <si>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</si>
  <si>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</si>
  <si>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</si>
  <si>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</si>
  <si>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</si>
  <si>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</si>
  <si>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</si>
  <si>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</si>
  <si>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</si>
  <si>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</si>
  <si>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</si>
  <si>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</si>
  <si>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</si>
  <si>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</si>
  <si>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</si>
  <si>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</si>
  <si>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</si>
  <si>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</si>
  <si>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</si>
  <si>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</si>
  <si>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</si>
  <si>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</si>
  <si>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</si>
  <si>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</si>
  <si>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</si>
  <si>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</si>
  <si>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</si>
  <si>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</si>
  <si>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</si>
  <si>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</si>
  <si>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</si>
  <si>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</si>
  <si>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</si>
  <si>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</si>
  <si>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</si>
  <si>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</si>
  <si>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</si>
  <si>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</si>
  <si>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</si>
  <si>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</si>
  <si>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</si>
  <si>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</si>
  <si>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</si>
  <si>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</si>
  <si>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</si>
  <si>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</si>
  <si>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</si>
  <si>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</si>
  <si>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</si>
  <si>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</si>
  <si>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</si>
  <si>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</si>
  <si>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</si>
  <si>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</si>
  <si>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</si>
  <si>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</si>
  <si>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</si>
  <si>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</si>
  <si>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</si>
  <si>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</si>
  <si>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</si>
  <si>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</si>
  <si>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</si>
  <si>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</si>
  <si>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</si>
  <si>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</si>
  <si>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</si>
  <si>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</si>
  <si>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</si>
  <si>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</si>
  <si>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</si>
  <si>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</si>
  <si>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</si>
  <si>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</si>
  <si>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</si>
  <si>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</si>
  <si>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</si>
  <si>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</si>
  <si>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</si>
  <si>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</si>
  <si>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</si>
  <si>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</si>
  <si>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</si>
  <si>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</si>
  <si>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</si>
  <si>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</si>
  <si>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</si>
  <si>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</si>
  <si>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</si>
  <si>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</si>
  <si>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</si>
  <si>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</si>
  <si>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</si>
  <si>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</si>
  <si>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</si>
  <si>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</si>
  <si>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</si>
  <si>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</si>
  <si>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</si>
  <si>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</si>
  <si>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</si>
  <si>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</si>
  <si>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</si>
  <si>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</si>
  <si>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</si>
  <si>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</si>
  <si>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</si>
  <si>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</si>
  <si>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</si>
  <si>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</si>
  <si>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</si>
  <si>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</si>
  <si>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</si>
  <si>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</si>
  <si>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</si>
  <si>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</si>
  <si>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</si>
  <si>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</si>
  <si>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</si>
  <si>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</si>
  <si>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</si>
  <si>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</si>
  <si>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</si>
  <si>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</si>
  <si>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</si>
  <si>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</si>
  <si>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</si>
  <si>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</si>
  <si>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</si>
  <si>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</si>
  <si>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</si>
  <si>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</si>
  <si>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</si>
  <si>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</si>
  <si>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</si>
  <si>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</si>
  <si>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</si>
  <si>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</si>
  <si>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</si>
  <si>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</si>
  <si>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</si>
  <si>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</si>
  <si>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</si>
  <si>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</si>
  <si>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</si>
  <si>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</si>
  <si>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</si>
  <si>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</si>
  <si>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</si>
  <si>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</si>
  <si>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</si>
  <si>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</si>
  <si>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</si>
  <si>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</si>
  <si>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</si>
  <si>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</si>
  <si>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</si>
  <si>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</si>
  <si>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</si>
  <si>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</si>
  <si>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</si>
  <si>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</si>
  <si>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</si>
  <si>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</si>
  <si>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</si>
  <si>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</si>
  <si>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</si>
  <si>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</si>
  <si>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</si>
  <si>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</si>
  <si>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</si>
  <si>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</si>
  <si>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</si>
  <si>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</si>
  <si>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</si>
  <si>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</si>
  <si>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</si>
  <si>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</si>
  <si>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</si>
  <si>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</si>
  <si>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</si>
  <si>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</si>
  <si>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</si>
  <si>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</si>
  <si>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</si>
  <si>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</si>
  <si>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</si>
  <si>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</si>
  <si>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</si>
  <si>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</si>
  <si>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</si>
  <si>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</si>
  <si>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</si>
  <si>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</si>
  <si>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</si>
  <si>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</si>
  <si>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</si>
  <si>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</si>
  <si>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</si>
  <si>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</si>
  <si>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</si>
  <si>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</si>
  <si>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</si>
  <si>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</si>
  <si>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</si>
  <si>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</si>
  <si>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</si>
  <si>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</si>
  <si>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</si>
  <si>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</si>
  <si>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</si>
  <si>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</si>
  <si>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</si>
  <si>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</si>
  <si>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</si>
  <si>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</si>
  <si>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</si>
  <si>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</si>
  <si>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</si>
  <si>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</si>
  <si>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</si>
  <si>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</si>
  <si>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</si>
  <si>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</si>
  <si>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</si>
  <si>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</si>
  <si>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</si>
  <si>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</si>
  <si>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</si>
  <si>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</si>
  <si>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</si>
  <si>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</si>
  <si>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</si>
  <si>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</si>
  <si>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</si>
  <si>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</si>
  <si>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</si>
  <si>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</si>
  <si>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</si>
  <si>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</si>
  <si>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</si>
  <si>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</si>
  <si>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</si>
  <si>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</si>
  <si>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</si>
  <si>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</si>
  <si>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</si>
  <si>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</si>
  <si>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</si>
  <si>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</si>
  <si>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</si>
  <si>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</si>
  <si>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</si>
  <si>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</si>
  <si>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</si>
  <si>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</si>
  <si>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</si>
  <si>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</si>
  <si>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</si>
  <si>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</si>
  <si>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</si>
  <si>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</si>
  <si>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</si>
  <si>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</si>
  <si>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</si>
  <si>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</si>
  <si>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</si>
  <si>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</si>
  <si>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</si>
  <si>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</si>
  <si>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</si>
  <si>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</si>
  <si>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</si>
  <si>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</si>
  <si>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</si>
  <si>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</si>
  <si>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</si>
  <si>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</si>
  <si>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</si>
  <si>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</si>
  <si>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</si>
  <si>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</si>
  <si>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</si>
  <si>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</si>
  <si>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</si>
  <si>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</si>
  <si>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</si>
  <si>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</si>
  <si>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</si>
  <si>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</si>
  <si>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</si>
  <si>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</si>
  <si>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</si>
  <si>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</si>
  <si>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</si>
  <si>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</si>
  <si>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</si>
  <si>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</si>
  <si>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</si>
  <si>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</si>
  <si>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</si>
  <si>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</si>
  <si>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</si>
  <si>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</si>
  <si>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</si>
  <si>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</si>
  <si>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</si>
  <si>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</si>
  <si>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</si>
  <si>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</si>
  <si>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</si>
  <si>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</si>
  <si>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</si>
  <si>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</si>
  <si>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</si>
  <si>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</si>
  <si>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</si>
  <si>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</si>
  <si>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</si>
  <si>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</si>
  <si>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</si>
  <si>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</si>
  <si>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</si>
  <si>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</si>
  <si>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</si>
  <si>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</si>
  <si>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</si>
  <si>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</si>
  <si>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</si>
  <si>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</si>
  <si>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</si>
  <si>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</si>
  <si>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</si>
  <si>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</si>
  <si>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</si>
  <si>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</si>
  <si>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</si>
  <si>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</si>
  <si>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</si>
  <si>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</si>
  <si>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</si>
  <si>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</si>
  <si>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</si>
  <si>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</si>
  <si>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</si>
  <si>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</si>
  <si>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</si>
  <si>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</si>
  <si>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</si>
  <si>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</si>
  <si>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</si>
  <si>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</si>
  <si>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</si>
  <si>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</si>
  <si>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</si>
  <si>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</si>
  <si>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</si>
  <si>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</si>
  <si>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</si>
  <si>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</si>
  <si>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</si>
  <si>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</si>
  <si>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</si>
  <si>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</si>
  <si>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</si>
  <si>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</si>
  <si>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</si>
  <si>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</si>
  <si>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</si>
  <si>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</si>
  <si>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</si>
  <si>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</si>
  <si>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</si>
  <si>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</si>
  <si>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</si>
  <si>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</si>
  <si>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</si>
  <si>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</si>
  <si>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</si>
  <si>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</si>
  <si>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</si>
  <si>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</si>
  <si>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</si>
  <si>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</si>
  <si>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</si>
  <si>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</si>
  <si>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</si>
  <si>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</si>
  <si>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</si>
  <si>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</si>
  <si>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</si>
  <si>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</si>
  <si>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</si>
  <si>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</si>
  <si>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</si>
  <si>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</si>
  <si>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</si>
  <si>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</si>
  <si>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</si>
  <si>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</si>
  <si>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</si>
  <si>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</si>
  <si>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</si>
  <si>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</si>
  <si>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</si>
  <si>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</si>
  <si>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</si>
  <si>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</si>
  <si>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</si>
  <si>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</si>
  <si>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</si>
  <si>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</si>
  <si>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</si>
  <si>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</si>
  <si>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</si>
  <si>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</si>
  <si>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</si>
  <si>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</si>
  <si>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</si>
  <si>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</si>
  <si>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</si>
  <si>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</si>
  <si>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</si>
  <si>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</si>
  <si>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</si>
  <si>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</si>
  <si>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</si>
  <si>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</si>
  <si>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</si>
  <si>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</si>
  <si>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</si>
  <si>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</si>
  <si>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</si>
  <si>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</si>
  <si>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</si>
  <si>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</si>
  <si>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</si>
  <si>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</si>
  <si>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</si>
  <si>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</si>
  <si>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</si>
  <si>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</si>
  <si>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</si>
  <si>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</si>
  <si>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</si>
  <si>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</si>
  <si>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</si>
  <si>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</si>
  <si>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</si>
  <si>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</si>
  <si>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</si>
  <si>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</si>
  <si>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</si>
  <si>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</si>
  <si>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</si>
  <si>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</si>
  <si>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</si>
  <si>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</si>
  <si>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</si>
  <si>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</si>
  <si>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</si>
  <si>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</si>
  <si>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</si>
  <si>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</si>
  <si>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</si>
  <si>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</si>
  <si>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</si>
  <si>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</si>
  <si>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</si>
  <si>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</si>
  <si>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</si>
  <si>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</si>
  <si>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</si>
  <si>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</si>
  <si>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</si>
  <si>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</si>
  <si>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</si>
  <si>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</si>
  <si>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</si>
  <si>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</si>
  <si>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</si>
  <si>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</si>
  <si>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</si>
  <si>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</si>
  <si>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</si>
  <si>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</si>
  <si>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</si>
  <si>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</si>
  <si>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</si>
  <si>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</si>
  <si>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</si>
  <si>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</si>
  <si>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</si>
  <si>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</si>
  <si>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</si>
  <si>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</si>
  <si>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</si>
  <si>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</si>
  <si>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</si>
  <si>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</si>
  <si>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</si>
  <si>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</si>
  <si>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</si>
  <si>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</si>
  <si>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</si>
  <si>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</si>
  <si>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</si>
  <si>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</si>
  <si>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</si>
  <si>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</si>
  <si>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</si>
  <si>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</si>
  <si>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</si>
  <si>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</si>
  <si>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</si>
  <si>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</si>
  <si>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</si>
  <si>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</si>
  <si>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</si>
  <si>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</si>
  <si>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</si>
  <si>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</si>
  <si>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</si>
  <si>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</si>
  <si>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</si>
  <si>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</si>
  <si>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</si>
  <si>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</si>
  <si>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</si>
  <si>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</si>
  <si>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</si>
  <si>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</si>
  <si>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</si>
  <si>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</si>
  <si>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</si>
  <si>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</si>
  <si>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</si>
  <si>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</si>
  <si>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</si>
  <si>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</si>
  <si>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</si>
  <si>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</si>
  <si>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</si>
  <si>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</si>
  <si>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</si>
  <si>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</si>
  <si>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</si>
  <si>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</si>
  <si>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</si>
  <si>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</si>
  <si>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</si>
  <si>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</si>
  <si>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</si>
  <si>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</si>
  <si>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</si>
  <si>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</si>
  <si>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</si>
  <si>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</si>
  <si>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</si>
  <si>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</si>
  <si>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</si>
  <si>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</si>
  <si>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</si>
  <si>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</si>
  <si>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</si>
  <si>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</si>
  <si>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</si>
  <si>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</si>
  <si>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</si>
  <si>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</si>
  <si>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</si>
  <si>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</si>
  <si>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</si>
  <si>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</si>
  <si>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</si>
  <si>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</si>
  <si>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</si>
  <si>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</si>
  <si>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</si>
  <si>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</si>
  <si>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</si>
  <si>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</si>
  <si>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</si>
  <si>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</si>
  <si>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</si>
  <si>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</si>
  <si>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</si>
  <si>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</si>
  <si>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</si>
  <si>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</si>
  <si>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</si>
  <si>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</si>
  <si>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</si>
  <si>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</si>
  <si>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</si>
  <si>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</si>
  <si>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</si>
  <si>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</si>
  <si>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</si>
  <si>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</si>
  <si>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</si>
  <si>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</si>
  <si>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</si>
  <si>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</si>
  <si>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</si>
  <si>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</si>
  <si>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</si>
  <si>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</si>
  <si>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</si>
  <si>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</si>
  <si>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</si>
  <si>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</si>
  <si>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</si>
  <si>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</si>
  <si>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</si>
  <si>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</si>
  <si>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</si>
  <si>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</si>
  <si>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</si>
  <si>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</si>
  <si>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</si>
  <si>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</si>
  <si>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</si>
  <si>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</si>
  <si>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</si>
  <si>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</si>
  <si>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</si>
  <si>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</si>
  <si>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</si>
  <si>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</si>
  <si>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</si>
  <si>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</si>
  <si>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</si>
  <si>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</si>
  <si>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</si>
  <si>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</si>
  <si>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</si>
  <si>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</si>
  <si>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</si>
  <si>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</si>
  <si>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</si>
  <si>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</si>
  <si>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</si>
  <si>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</si>
  <si>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</si>
  <si>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</si>
  <si>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</si>
  <si>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</si>
  <si>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</si>
  <si>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</si>
  <si>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</si>
  <si>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</si>
  <si>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</si>
  <si>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</si>
  <si>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</si>
  <si>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</si>
  <si>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</si>
  <si>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</si>
  <si>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</si>
  <si>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</si>
  <si>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</si>
  <si>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</si>
  <si>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</si>
  <si>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</si>
  <si>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</si>
  <si>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</si>
  <si>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</si>
  <si>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</si>
  <si>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</si>
  <si>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</si>
  <si>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</si>
  <si>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</si>
  <si>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</si>
  <si>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</si>
  <si>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</si>
  <si>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</si>
  <si>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</si>
  <si>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</si>
  <si>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</si>
  <si>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</si>
  <si>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</si>
  <si>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</si>
  <si>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</si>
  <si>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</si>
  <si>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</si>
  <si>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</si>
  <si>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</si>
  <si>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</si>
  <si>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</si>
  <si>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</si>
  <si>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</si>
  <si>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</si>
  <si>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</si>
  <si>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</si>
  <si>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</si>
  <si>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</si>
  <si>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</si>
  <si>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</si>
  <si>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</si>
  <si>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</si>
  <si>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</si>
  <si>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</si>
  <si>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</si>
  <si>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</si>
  <si>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</si>
  <si>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</si>
  <si>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</si>
  <si>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</si>
  <si>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</si>
  <si>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</si>
  <si>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</si>
  <si>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</si>
  <si>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</si>
  <si>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</si>
  <si>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</si>
  <si>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</si>
  <si>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</si>
  <si>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</si>
  <si>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</si>
  <si>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</si>
  <si>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</si>
  <si>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</si>
  <si>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</si>
  <si>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</si>
  <si>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</si>
  <si>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</si>
  <si>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</si>
  <si>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</si>
  <si>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</si>
  <si>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</si>
  <si>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</si>
  <si>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</si>
  <si>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</si>
  <si>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</si>
  <si>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</si>
  <si>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</si>
  <si>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</si>
  <si>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</si>
  <si>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</si>
  <si>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</si>
  <si>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</si>
  <si>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</si>
  <si>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</si>
  <si>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</si>
  <si>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</si>
  <si>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</si>
  <si>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</si>
  <si>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</si>
  <si>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</si>
  <si>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</si>
  <si>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</si>
  <si>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</si>
  <si>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</si>
  <si>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</si>
  <si>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</si>
  <si>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</si>
  <si>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</si>
  <si>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</si>
  <si>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</si>
  <si>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</si>
  <si>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</si>
  <si>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</si>
  <si>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</si>
  <si>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</si>
  <si>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</si>
  <si>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</si>
  <si>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</si>
  <si>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</si>
  <si>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</si>
  <si>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</si>
  <si>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</si>
  <si>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</si>
  <si>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</si>
  <si>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</si>
  <si>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</si>
  <si>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</si>
  <si>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</si>
  <si>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</si>
  <si>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</si>
  <si>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</si>
  <si>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</si>
  <si>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</si>
  <si>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</si>
  <si>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</si>
  <si>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</si>
  <si>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</si>
  <si>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</si>
  <si>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</si>
  <si>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</si>
  <si>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</si>
  <si>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</si>
  <si>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</si>
  <si>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</si>
  <si>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</si>
  <si>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</si>
  <si>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</si>
  <si>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</si>
  <si>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</si>
  <si>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</si>
  <si>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</si>
  <si>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</si>
  <si>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</si>
  <si>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</si>
  <si>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</si>
  <si>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</si>
  <si>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</si>
  <si>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</si>
  <si>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</si>
  <si>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</si>
  <si>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</si>
  <si>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</si>
  <si>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</si>
  <si>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</si>
  <si>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</si>
  <si>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</si>
  <si>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</si>
  <si>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</si>
  <si>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</si>
  <si>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</si>
  <si>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</si>
  <si>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</si>
  <si>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</si>
  <si>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</si>
  <si>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</si>
  <si>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</si>
  <si>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</si>
  <si>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</si>
  <si>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</si>
  <si>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</si>
  <si>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</si>
  <si>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</si>
  <si>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</si>
  <si>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</si>
  <si>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</si>
  <si>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</si>
  <si>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</si>
  <si>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</si>
  <si>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</si>
  <si>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</si>
  <si>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</si>
  <si>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</si>
  <si>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</si>
  <si>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</si>
  <si>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</si>
  <si>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</si>
  <si>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</si>
  <si>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</si>
  <si>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</si>
  <si>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</si>
  <si>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</si>
  <si>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</si>
  <si>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</si>
  <si>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</si>
  <si>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</si>
  <si>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</si>
  <si>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</si>
  <si>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</si>
  <si>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</si>
  <si>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</si>
  <si>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</si>
  <si>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</si>
  <si>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</si>
  <si>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</si>
  <si>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</si>
  <si>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</si>
  <si>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</si>
  <si>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</si>
  <si>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</si>
  <si>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</si>
  <si>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</si>
  <si>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</si>
  <si>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</si>
  <si>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</si>
  <si>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</si>
  <si>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</si>
  <si>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</si>
  <si>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</si>
  <si>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</si>
  <si>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</si>
  <si>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</si>
  <si>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</si>
  <si>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</si>
  <si>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</si>
  <si>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</si>
  <si>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</si>
  <si>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</si>
  <si>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</si>
  <si>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</si>
  <si>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</si>
  <si>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</si>
  <si>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</si>
  <si>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</si>
  <si>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</si>
  <si>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</si>
  <si>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</si>
  <si>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</si>
  <si>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</si>
  <si>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</si>
  <si>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</si>
  <si>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</si>
  <si>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</si>
  <si>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</si>
  <si>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</si>
  <si>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</si>
  <si>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</si>
  <si>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</si>
  <si>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</si>
  <si>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</si>
  <si>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</si>
  <si>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</si>
  <si>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</si>
  <si>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</si>
  <si>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</si>
  <si>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</si>
  <si>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</si>
  <si>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</si>
  <si>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</si>
  <si>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</si>
  <si>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</si>
  <si>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</si>
  <si>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</si>
  <si>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</si>
  <si>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</si>
  <si>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</si>
  <si>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</si>
  <si>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</si>
  <si>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</si>
  <si>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</si>
  <si>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</si>
  <si>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</si>
  <si>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</si>
  <si>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</si>
  <si>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</si>
  <si>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</si>
  <si>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</si>
  <si>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</si>
  <si>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</si>
  <si>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</si>
  <si>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</si>
  <si>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</si>
  <si>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</si>
  <si>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</si>
  <si>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</si>
  <si>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</si>
  <si>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</si>
  <si>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</si>
  <si>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</si>
  <si>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</si>
  <si>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</si>
  <si>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</si>
  <si>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</si>
  <si>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</si>
  <si>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</si>
  <si>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</si>
  <si>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</si>
  <si>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</si>
  <si>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</si>
  <si>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</si>
  <si>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</si>
  <si>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</si>
  <si>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</si>
  <si>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</si>
  <si>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</si>
  <si>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</si>
  <si>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</si>
  <si>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</si>
  <si>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</si>
  <si>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</si>
  <si>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</si>
  <si>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</si>
  <si>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</si>
  <si>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</si>
  <si>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</si>
  <si>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</si>
  <si>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</si>
  <si>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</si>
  <si>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</si>
  <si>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</si>
  <si>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</si>
  <si>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</si>
  <si>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</si>
  <si>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</si>
  <si>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</si>
  <si>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</si>
  <si>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</si>
  <si>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</si>
  <si>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</si>
  <si>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</si>
  <si>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</si>
  <si>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</si>
  <si>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</si>
  <si>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</si>
  <si>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</si>
  <si>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</si>
  <si>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</si>
  <si>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</si>
  <si>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</si>
  <si>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</si>
  <si>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</si>
  <si>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</si>
  <si>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</si>
  <si>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</si>
  <si>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</si>
  <si>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</si>
  <si>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</si>
  <si>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</si>
  <si>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</si>
  <si>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</si>
  <si>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</si>
  <si>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</si>
  <si>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</si>
  <si>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</si>
  <si>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</si>
  <si>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</si>
  <si>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</si>
  <si>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</si>
  <si>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</si>
  <si>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</si>
  <si>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</si>
  <si>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</si>
  <si>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</si>
  <si>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</si>
  <si>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</si>
  <si>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</si>
  <si>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</si>
  <si>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</si>
  <si>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</si>
  <si>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</si>
  <si>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</si>
  <si>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</si>
  <si>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</si>
  <si>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</si>
  <si>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</si>
  <si>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</si>
  <si>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</si>
  <si>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</si>
  <si>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</si>
  <si>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</si>
  <si>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</si>
  <si>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</si>
  <si>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</si>
  <si>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</si>
  <si>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</si>
  <si>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</si>
  <si>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</si>
  <si>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</si>
  <si>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</si>
  <si>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</si>
  <si>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</si>
  <si>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</si>
  <si>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</si>
  <si>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</si>
  <si>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</si>
  <si>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</si>
  <si>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</si>
  <si>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</si>
  <si>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</si>
  <si>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</si>
  <si>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</si>
  <si>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</si>
  <si>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</si>
  <si>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</si>
  <si>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</si>
  <si>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</si>
  <si>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</si>
  <si>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</si>
  <si>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</si>
  <si>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</si>
  <si>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</si>
  <si>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</si>
  <si>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</si>
  <si>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</si>
  <si>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</si>
  <si>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</si>
  <si>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</si>
  <si>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</si>
  <si>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</si>
  <si>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</si>
  <si>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</si>
  <si>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</si>
  <si>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</si>
  <si>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</si>
  <si>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</si>
  <si>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</si>
  <si>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</si>
  <si>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</si>
  <si>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</si>
  <si>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</si>
  <si>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</si>
  <si>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</si>
  <si>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</si>
  <si>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</si>
  <si>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</si>
  <si>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</si>
  <si>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</si>
  <si>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</si>
  <si>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</si>
  <si>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</si>
  <si>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</si>
  <si>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</si>
  <si>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</si>
  <si>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</si>
  <si>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</si>
  <si>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</si>
  <si>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</si>
  <si>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</si>
  <si>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</si>
  <si>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</si>
  <si>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</si>
  <si>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</si>
  <si>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</si>
  <si>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</si>
  <si>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</si>
  <si>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</si>
  <si>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</si>
  <si>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</si>
  <si>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</si>
  <si>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</si>
  <si>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</si>
  <si>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</si>
  <si>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</si>
  <si>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</si>
  <si>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</si>
  <si>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</si>
  <si>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</si>
  <si>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</si>
  <si>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</si>
  <si>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</si>
  <si>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</si>
  <si>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</si>
  <si>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</si>
  <si>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</si>
  <si>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</si>
  <si>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</si>
  <si>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</si>
  <si>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</si>
  <si>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</si>
  <si>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</si>
  <si>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</si>
  <si>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</si>
  <si>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</si>
  <si>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</si>
  <si>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</si>
  <si>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</si>
  <si>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</si>
  <si>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</si>
  <si>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</si>
  <si>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</si>
  <si>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</si>
  <si>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</si>
  <si>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</si>
  <si>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</si>
  <si>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</si>
  <si>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</si>
  <si>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</si>
  <si>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</si>
  <si>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</si>
  <si>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</si>
  <si>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</si>
  <si>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</si>
  <si>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</si>
  <si>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</si>
  <si>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</si>
  <si>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</si>
  <si>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</si>
  <si>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</si>
  <si>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</si>
  <si>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</si>
  <si>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</si>
  <si>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</si>
  <si>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</si>
  <si>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</si>
  <si>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</si>
  <si>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</si>
  <si>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</si>
  <si>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</si>
  <si>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</si>
  <si>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</si>
  <si>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</si>
  <si>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</si>
  <si>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</si>
  <si>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</si>
  <si>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</si>
  <si>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</si>
  <si>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</si>
  <si>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</si>
  <si>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</si>
  <si>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</si>
  <si>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</si>
  <si>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</si>
  <si>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</si>
  <si>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</si>
  <si>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</si>
  <si>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</si>
  <si>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</si>
  <si>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</si>
  <si>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</si>
  <si>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</si>
  <si>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</si>
  <si>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</si>
  <si>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</si>
  <si>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</si>
  <si>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</si>
  <si>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</si>
  <si>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</si>
  <si>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</si>
  <si>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</si>
  <si>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</si>
  <si>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</si>
  <si>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</si>
  <si>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</si>
  <si>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</si>
  <si>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</si>
  <si>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</si>
  <si>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</si>
  <si>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</si>
  <si>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</si>
  <si>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</si>
  <si>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</si>
  <si>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</si>
  <si>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</si>
  <si>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</si>
  <si>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</si>
  <si>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</si>
  <si>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</si>
  <si>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</si>
  <si>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</si>
  <si>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</si>
  <si>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</si>
  <si>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</si>
  <si>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</si>
  <si>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</si>
  <si>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</si>
  <si>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</si>
  <si>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</si>
  <si>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</si>
  <si>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</si>
  <si>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</si>
  <si>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</si>
  <si>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</si>
  <si>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</si>
  <si>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</si>
  <si>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</si>
  <si>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</si>
  <si>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</si>
  <si>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</si>
  <si>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</si>
  <si>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</si>
  <si>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</si>
  <si>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</si>
  <si>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</si>
  <si>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</si>
  <si>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</si>
  <si>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</si>
  <si>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</si>
  <si>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</si>
  <si>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</si>
  <si>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</si>
  <si>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</si>
  <si>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</si>
  <si>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</si>
  <si>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</si>
  <si>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</si>
  <si>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</si>
  <si>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</si>
  <si>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</si>
  <si>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</si>
  <si>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</si>
  <si>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</si>
  <si>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</si>
  <si>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</si>
  <si>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</si>
  <si>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</si>
  <si>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</si>
  <si>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</si>
  <si>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</si>
  <si>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</si>
  <si>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</si>
  <si>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</si>
  <si>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</si>
  <si>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</si>
  <si>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</si>
  <si>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</si>
  <si>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</si>
  <si>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</si>
  <si>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</si>
  <si>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</si>
  <si>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</si>
  <si>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</si>
  <si>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</si>
  <si>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</si>
  <si>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</si>
  <si>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</si>
  <si>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</si>
  <si>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</si>
  <si>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</si>
  <si>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</si>
  <si>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</si>
  <si>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</si>
  <si>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</si>
  <si>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</si>
  <si>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</si>
  <si>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</si>
  <si>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</si>
  <si>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</si>
  <si>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</si>
  <si>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</si>
  <si>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</si>
  <si>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</si>
  <si>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</si>
  <si>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</si>
  <si>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</si>
  <si>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</si>
  <si>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</si>
  <si>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</si>
  <si>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</si>
  <si>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</si>
  <si>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</si>
  <si>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</si>
  <si>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</si>
  <si>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</si>
  <si>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</si>
  <si>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</si>
  <si>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</si>
  <si>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</si>
  <si>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</si>
  <si>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</si>
  <si>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</si>
  <si>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</si>
  <si>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</si>
  <si>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</si>
  <si>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</si>
  <si>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</si>
  <si>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</si>
  <si>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</si>
  <si>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</si>
  <si>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</si>
  <si>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</si>
  <si>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</si>
  <si>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</si>
  <si>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</si>
  <si>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</si>
  <si>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</si>
  <si>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</si>
  <si>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</si>
  <si>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</si>
  <si>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</si>
  <si>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</si>
  <si>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</si>
  <si>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</si>
  <si>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</si>
  <si>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</si>
  <si>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</si>
  <si>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</si>
  <si>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</si>
  <si>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</si>
  <si>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</si>
  <si>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</si>
  <si>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</si>
  <si>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</si>
  <si>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</si>
  <si>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</si>
  <si>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</si>
  <si>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</si>
  <si>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</si>
  <si>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</si>
  <si>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</si>
  <si>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</si>
  <si>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</si>
  <si>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</si>
  <si>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</si>
  <si>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</si>
  <si>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</si>
  <si>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</si>
  <si>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</si>
  <si>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</si>
  <si>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</si>
  <si>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</si>
  <si>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</si>
  <si>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</si>
  <si>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</si>
  <si>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</si>
  <si>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</si>
  <si>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</si>
  <si>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</si>
  <si>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</si>
  <si>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</si>
  <si>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</si>
  <si>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</si>
  <si>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</si>
  <si>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</si>
  <si>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</si>
  <si>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</si>
  <si>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</si>
  <si>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</si>
  <si>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</si>
  <si>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</si>
  <si>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</si>
  <si>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</si>
  <si>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</si>
  <si>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</si>
  <si>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</si>
  <si>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</si>
  <si>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</si>
  <si>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</si>
  <si>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</si>
  <si>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</si>
  <si>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</si>
  <si>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</si>
  <si>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</si>
  <si>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</si>
  <si>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</si>
  <si>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</si>
  <si>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</si>
  <si>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</si>
  <si>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</si>
  <si>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</si>
  <si>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</si>
  <si>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</si>
  <si>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</si>
  <si>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</si>
  <si>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</si>
  <si>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</si>
  <si>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</si>
  <si>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</si>
  <si>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</si>
  <si>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</si>
  <si>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</si>
  <si>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</si>
  <si>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</si>
  <si>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</si>
  <si>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</si>
  <si>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</si>
  <si>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</si>
  <si>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</si>
  <si>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</si>
  <si>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</si>
  <si>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</si>
  <si>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</si>
  <si>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</si>
  <si>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</si>
  <si>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</si>
  <si>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</si>
  <si>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</si>
  <si>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</si>
  <si>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</si>
  <si>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</si>
  <si>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</si>
  <si>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</si>
  <si>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</si>
  <si>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</si>
  <si>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</si>
  <si>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</si>
  <si>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</si>
  <si>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</si>
  <si>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</si>
  <si>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</si>
  <si>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</si>
  <si>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</si>
  <si>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</si>
  <si>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</si>
  <si>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</si>
  <si>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</si>
  <si>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</si>
  <si>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</si>
  <si>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</si>
  <si>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</si>
  <si>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</si>
  <si>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</si>
  <si>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</si>
  <si>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</si>
  <si>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</si>
  <si>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</si>
  <si>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</si>
  <si>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</si>
  <si>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</si>
  <si>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</si>
  <si>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</si>
  <si>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</si>
  <si>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</si>
  <si>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</si>
  <si>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</si>
  <si>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</si>
  <si>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</si>
  <si>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</si>
  <si>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</si>
  <si>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</si>
  <si>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</si>
  <si>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</si>
  <si>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</si>
  <si>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</si>
  <si>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</si>
  <si>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</si>
  <si>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</si>
  <si>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</si>
  <si>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</si>
  <si>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</si>
  <si>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</si>
  <si>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</si>
  <si>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</si>
  <si>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</si>
  <si>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</si>
  <si>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</si>
  <si>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</si>
  <si>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</si>
  <si>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</si>
  <si>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</si>
  <si>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</si>
  <si>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</si>
  <si>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</si>
  <si>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</si>
  <si>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</si>
  <si>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</si>
  <si>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</si>
  <si>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</si>
  <si>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</si>
  <si>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</si>
  <si>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</si>
  <si>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</si>
  <si>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</si>
  <si>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</si>
  <si>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</si>
  <si>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</si>
  <si>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</si>
  <si>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</si>
  <si>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</si>
  <si>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</si>
  <si>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</si>
  <si>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</si>
  <si>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</si>
  <si>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</si>
  <si>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</si>
  <si>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</si>
  <si>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</si>
  <si>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</si>
  <si>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</si>
  <si>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</si>
  <si>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</si>
  <si>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</si>
  <si>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</si>
  <si>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</si>
  <si>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</si>
  <si>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</si>
  <si>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</si>
  <si>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</si>
  <si>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</si>
  <si>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</si>
  <si>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</si>
  <si>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</si>
  <si>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</si>
  <si>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</si>
  <si>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</si>
  <si>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</si>
  <si>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</si>
  <si>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</si>
  <si>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</si>
  <si>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</si>
  <si>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</si>
  <si>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</si>
  <si>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</si>
  <si>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</si>
  <si>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</si>
  <si>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</si>
  <si>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</si>
  <si>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</si>
  <si>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</si>
  <si>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</si>
  <si>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</si>
  <si>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</si>
  <si>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</si>
  <si>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</si>
  <si>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</si>
  <si>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</si>
  <si>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</si>
  <si>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</si>
  <si>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</si>
  <si>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</si>
  <si>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</si>
  <si>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</si>
  <si>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</si>
  <si>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</si>
  <si>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</si>
  <si>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</si>
  <si>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</si>
  <si>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</si>
  <si>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</si>
  <si>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</si>
  <si>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</si>
  <si>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</si>
  <si>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</si>
  <si>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</si>
  <si>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</si>
  <si>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</si>
  <si>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</si>
  <si>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</si>
  <si>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</si>
  <si>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</si>
  <si>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</si>
  <si>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</si>
  <si>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</si>
  <si>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</si>
  <si>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</si>
  <si>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</si>
  <si>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</si>
  <si>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</si>
  <si>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</si>
  <si>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</si>
  <si>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</si>
  <si>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</si>
  <si>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</si>
  <si>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</si>
  <si>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</si>
  <si>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</si>
  <si>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</si>
  <si>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</si>
  <si>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</si>
  <si>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</si>
  <si>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</si>
  <si>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</si>
  <si>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</si>
  <si>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</si>
  <si>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</si>
  <si>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</si>
  <si>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</si>
  <si>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</si>
  <si>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</si>
  <si>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</si>
  <si>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</si>
  <si>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</si>
  <si>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</si>
  <si>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</si>
  <si>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</si>
  <si>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</si>
  <si>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</si>
  <si>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</si>
  <si>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</si>
  <si>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</si>
  <si>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</si>
  <si>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</si>
  <si>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</si>
  <si>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</si>
  <si>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</si>
  <si>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</si>
  <si>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</si>
  <si>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</si>
  <si>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</si>
  <si>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</si>
  <si>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</si>
  <si>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</si>
  <si>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</si>
  <si>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</si>
  <si>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</si>
  <si>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</si>
  <si>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</si>
  <si>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</si>
  <si>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</si>
  <si>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</si>
  <si>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</si>
  <si>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</si>
  <si>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</si>
  <si>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</si>
  <si>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</si>
  <si>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</si>
  <si>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</si>
  <si>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</si>
  <si>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</si>
  <si>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</si>
  <si>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</si>
  <si>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</si>
  <si>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</si>
  <si>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</si>
  <si>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</si>
  <si>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</si>
  <si>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</si>
  <si>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</si>
  <si>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</si>
  <si>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</si>
  <si>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</si>
  <si>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</si>
  <si>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</si>
  <si>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</si>
  <si>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</si>
  <si>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</si>
  <si>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</si>
  <si>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</si>
  <si>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</si>
  <si>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</si>
  <si>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</si>
  <si>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</si>
  <si>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</si>
  <si>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</si>
  <si>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</si>
  <si>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</si>
  <si>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</si>
  <si>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</si>
  <si>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</si>
  <si>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</si>
  <si>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</si>
  <si>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</si>
  <si>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</si>
  <si>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</si>
  <si>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</si>
  <si>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</si>
  <si>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</si>
  <si>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</si>
  <si>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</si>
  <si>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</si>
  <si>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</si>
  <si>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</si>
  <si>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</si>
  <si>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</si>
  <si>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</si>
  <si>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</si>
  <si>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</si>
  <si>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</si>
  <si>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</si>
  <si>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</si>
  <si>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</si>
  <si>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</si>
  <si>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</si>
  <si>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</si>
  <si>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</si>
  <si>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</si>
  <si>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</si>
  <si>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</si>
  <si>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</si>
  <si>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</si>
  <si>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</si>
  <si>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</si>
  <si>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</si>
  <si>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</si>
  <si>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</si>
  <si>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</si>
  <si>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</si>
  <si>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</si>
  <si>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</si>
  <si>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</si>
  <si>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</si>
  <si>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</si>
  <si>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</si>
  <si>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</si>
  <si>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</si>
  <si>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</si>
  <si>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</si>
  <si>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</si>
  <si>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</si>
  <si>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</si>
  <si>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</si>
  <si>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</si>
  <si>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</si>
  <si>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</si>
  <si>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</si>
  <si>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</si>
  <si>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</si>
  <si>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</si>
  <si>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</si>
  <si>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</si>
  <si>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</si>
  <si>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</si>
  <si>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</si>
  <si>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</si>
  <si>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</si>
  <si>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</si>
  <si>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</si>
  <si>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</si>
  <si>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</si>
  <si>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</si>
  <si>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</si>
  <si>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</si>
  <si>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</si>
  <si>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</si>
  <si>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</si>
  <si>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</si>
  <si>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</si>
  <si>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</si>
  <si>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</si>
  <si>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</si>
  <si>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</si>
  <si>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</si>
  <si>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</si>
  <si>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</si>
  <si>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</si>
  <si>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</si>
  <si>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</si>
  <si>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</si>
  <si>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</si>
  <si>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</si>
  <si>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</si>
  <si>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</si>
  <si>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</si>
  <si>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</si>
  <si>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</si>
  <si>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</si>
  <si>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</si>
  <si>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</si>
  <si>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</si>
  <si>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</si>
  <si>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</si>
  <si>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</si>
  <si>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</si>
  <si>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</si>
  <si>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</si>
  <si>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</si>
  <si>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</si>
  <si>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</si>
  <si>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</si>
  <si>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</si>
  <si>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</si>
  <si>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</si>
  <si>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</si>
  <si>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</si>
  <si>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</si>
  <si>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</si>
  <si>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</si>
  <si>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</si>
  <si>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</si>
  <si>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</si>
  <si>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</si>
  <si>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</si>
  <si>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</si>
  <si>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</si>
  <si>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</si>
  <si>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</si>
  <si>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</si>
  <si>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</si>
  <si>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</si>
  <si>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</si>
  <si>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</si>
  <si>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</si>
  <si>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</si>
  <si>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</si>
  <si>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</si>
  <si>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</si>
  <si>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</si>
  <si>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</si>
  <si>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</si>
  <si>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</si>
  <si>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</si>
  <si>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</si>
  <si>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</si>
  <si>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</si>
  <si>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</si>
  <si>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</si>
  <si>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</si>
  <si>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</si>
  <si>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</si>
  <si>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</si>
  <si>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</si>
  <si>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</si>
  <si>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</si>
  <si>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</si>
  <si>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</si>
  <si>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</si>
  <si>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</si>
  <si>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</si>
  <si>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</si>
  <si>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</si>
  <si>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</si>
  <si>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</si>
  <si>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</si>
  <si>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</si>
  <si>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</si>
  <si>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</si>
  <si>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</si>
  <si>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</si>
  <si>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</si>
  <si>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</si>
  <si>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</si>
  <si>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</si>
  <si>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</si>
  <si>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</si>
  <si>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</si>
  <si>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</si>
  <si>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</si>
  <si>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</si>
  <si>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</si>
  <si>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</si>
  <si>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</si>
  <si>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</si>
  <si>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</si>
  <si>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</si>
  <si>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</si>
  <si>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</si>
  <si>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</si>
  <si>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</si>
  <si>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</si>
  <si>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</si>
  <si>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</si>
  <si>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</si>
  <si>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</si>
  <si>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</si>
  <si>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</si>
  <si>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</si>
  <si>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</si>
  <si>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</si>
  <si>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</si>
  <si>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</si>
  <si>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</si>
  <si>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</si>
  <si>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</si>
  <si>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</si>
  <si>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</si>
  <si>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</si>
  <si>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</si>
  <si>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</si>
  <si>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</si>
  <si>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</si>
  <si>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</si>
  <si>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</si>
  <si>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</si>
  <si>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</si>
  <si>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</si>
  <si>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</si>
  <si>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</si>
  <si>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</si>
  <si>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</si>
  <si>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</si>
  <si>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</si>
  <si>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</si>
  <si>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</si>
  <si>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</si>
  <si>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</si>
  <si>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</si>
  <si>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</si>
  <si>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</si>
  <si>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</si>
  <si>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</si>
  <si>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</si>
  <si>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</si>
  <si>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</si>
  <si>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</si>
  <si>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</si>
  <si>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</si>
  <si>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</si>
  <si>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</si>
  <si>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</si>
  <si>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</si>
  <si>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</si>
  <si>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</si>
  <si>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</si>
  <si>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</si>
  <si>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</si>
  <si>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</si>
  <si>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</si>
  <si>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</si>
  <si>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</si>
  <si>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</si>
  <si>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</si>
  <si>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</si>
  <si>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</si>
  <si>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</si>
  <si>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</si>
  <si>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</si>
  <si>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</si>
  <si>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</si>
  <si>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</si>
  <si>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</si>
  <si>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</si>
  <si>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</si>
  <si>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</si>
  <si>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</si>
  <si>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</si>
  <si>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</si>
  <si>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</si>
  <si>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</si>
  <si>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</si>
  <si>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</si>
  <si>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</si>
  <si>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</si>
  <si>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</si>
  <si>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</si>
  <si>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</si>
  <si>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</si>
  <si>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</si>
  <si>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</si>
  <si>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</si>
  <si>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</si>
  <si>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</si>
  <si>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</si>
  <si>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</si>
  <si>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</si>
  <si>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</si>
  <si>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</si>
  <si>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</si>
  <si>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</si>
  <si>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</si>
  <si>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</si>
  <si>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</si>
  <si>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</si>
  <si>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</si>
  <si>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</si>
  <si>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</si>
  <si>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</si>
  <si>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</si>
  <si>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</si>
  <si>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</si>
  <si>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</si>
  <si>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</si>
  <si>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</si>
  <si>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</si>
  <si>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</si>
  <si>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</si>
  <si>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</si>
  <si>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</si>
  <si>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</si>
  <si>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</si>
  <si>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</si>
  <si>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</si>
  <si>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</si>
  <si>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</si>
  <si>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</si>
  <si>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</si>
  <si>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</si>
  <si>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</si>
  <si>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</si>
  <si>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</si>
  <si>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</si>
  <si>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</si>
  <si>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</si>
  <si>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</si>
  <si>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</si>
  <si>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</si>
  <si>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</si>
  <si>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</si>
  <si>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</si>
  <si>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</si>
  <si>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</si>
  <si>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</si>
  <si>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</si>
  <si>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</si>
  <si>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</si>
  <si>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</si>
  <si>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</si>
  <si>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</si>
  <si>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</si>
  <si>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</si>
  <si>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</si>
  <si>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</si>
  <si>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</si>
  <si>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</si>
  <si>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</si>
  <si>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</si>
  <si>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</si>
  <si>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</si>
  <si>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</si>
  <si>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</si>
  <si>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</si>
  <si>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</si>
  <si>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</si>
  <si>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</si>
  <si>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</si>
  <si>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</si>
  <si>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</si>
  <si>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</si>
  <si>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</si>
  <si>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</si>
  <si>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</si>
  <si>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</si>
  <si>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</si>
  <si>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</si>
  <si>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</si>
  <si>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</si>
  <si>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</si>
  <si>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</si>
  <si>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</si>
  <si>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</si>
  <si>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</si>
  <si>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</si>
  <si>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</si>
  <si>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</si>
  <si>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</si>
  <si>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</si>
  <si>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</si>
  <si>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</si>
  <si>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</si>
  <si>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</si>
  <si>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</si>
  <si>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</si>
  <si>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</si>
  <si>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</si>
  <si>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</si>
  <si>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</si>
  <si>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</si>
  <si>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</si>
  <si>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</si>
  <si>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</si>
  <si>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</si>
  <si>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</si>
  <si>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</si>
  <si>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</si>
  <si>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</si>
  <si>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</si>
  <si>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</si>
  <si>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</si>
  <si>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</si>
  <si>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</si>
  <si>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</si>
  <si>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</si>
  <si>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</si>
  <si>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</si>
  <si>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</si>
  <si>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</si>
  <si>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</si>
  <si>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</si>
  <si>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</si>
  <si>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</si>
  <si>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</si>
  <si>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</si>
  <si>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</si>
  <si>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</si>
  <si>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</si>
  <si>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</si>
  <si>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</si>
  <si>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</si>
  <si>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</si>
  <si>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</si>
  <si>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</si>
  <si>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</si>
  <si>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</si>
  <si>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</si>
  <si>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</si>
  <si>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</si>
  <si>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</si>
  <si>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</si>
  <si>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</si>
  <si>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</si>
  <si>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</si>
  <si>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</si>
  <si>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</si>
  <si>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</si>
  <si>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</si>
  <si>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</si>
  <si>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</si>
  <si>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</si>
  <si>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</si>
  <si>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</si>
  <si>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</si>
  <si>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</si>
  <si>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</si>
  <si>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</si>
  <si>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</si>
  <si>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</si>
  <si>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</si>
  <si>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</si>
  <si>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</si>
  <si>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</si>
  <si>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</si>
  <si>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</si>
  <si>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</si>
  <si>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</si>
  <si>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</si>
  <si>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</si>
  <si>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</si>
  <si>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</si>
  <si>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</si>
  <si>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</si>
  <si>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</si>
  <si>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</si>
  <si>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</si>
  <si>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</si>
  <si>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</si>
  <si>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</si>
  <si>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</si>
  <si>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</si>
  <si>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</si>
  <si>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</si>
  <si>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</si>
  <si>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</si>
  <si>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</si>
  <si>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</si>
  <si>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</si>
  <si>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</si>
  <si>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</si>
  <si>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</si>
  <si>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</si>
  <si>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</si>
  <si>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</si>
  <si>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</si>
  <si>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</si>
  <si>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</si>
  <si>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</si>
  <si>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</si>
  <si>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</si>
  <si>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</si>
  <si>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</si>
  <si>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</si>
  <si>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</si>
  <si>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</si>
  <si>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</si>
  <si>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</si>
  <si>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</si>
  <si>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</si>
  <si>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</si>
  <si>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</si>
  <si>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</si>
  <si>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</si>
  <si>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</si>
  <si>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</si>
  <si>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</si>
  <si>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</si>
  <si>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</si>
  <si>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</si>
  <si>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</si>
  <si>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</si>
  <si>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</si>
  <si>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</si>
  <si>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</si>
  <si>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</si>
  <si>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</si>
  <si>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</si>
  <si>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</si>
  <si>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</si>
  <si>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</si>
  <si>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</si>
  <si>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</si>
  <si>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</si>
  <si>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</si>
  <si>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</si>
  <si>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</si>
  <si>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</si>
  <si>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</si>
  <si>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</si>
  <si>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</si>
  <si>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</si>
  <si>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</si>
  <si>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</si>
  <si>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</si>
  <si>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</si>
  <si>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</si>
  <si>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</si>
  <si>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</si>
  <si>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</si>
  <si>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</si>
  <si>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</si>
  <si>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</si>
  <si>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</si>
  <si>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</si>
  <si>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</si>
  <si>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</si>
  <si>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</si>
  <si>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</si>
  <si>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</si>
  <si>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</si>
  <si>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</si>
  <si>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</si>
  <si>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</si>
  <si>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</si>
  <si>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</si>
  <si>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</si>
  <si>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</si>
  <si>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</si>
  <si>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</si>
  <si>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</si>
  <si>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</si>
  <si>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</si>
  <si>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</si>
  <si>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</si>
  <si>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</si>
  <si>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</si>
  <si>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</si>
  <si>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</si>
  <si>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</si>
  <si>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</si>
  <si>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</si>
  <si>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</si>
  <si>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</si>
  <si>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</si>
  <si>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</si>
  <si>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</si>
  <si>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</si>
  <si>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</si>
  <si>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</si>
  <si>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</si>
  <si>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</si>
  <si>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</si>
  <si>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</si>
  <si>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</si>
  <si>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</si>
  <si>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</si>
  <si>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</si>
  <si>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</si>
  <si>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</si>
  <si>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</si>
  <si>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</si>
  <si>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</si>
  <si>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</si>
  <si>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</si>
  <si>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</si>
  <si>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</si>
  <si>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</si>
  <si>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</si>
  <si>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</si>
  <si>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</si>
  <si>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</si>
  <si>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</si>
  <si>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</si>
  <si>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</si>
  <si>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</si>
  <si>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</si>
  <si>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</si>
  <si>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</si>
  <si>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</si>
  <si>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</si>
  <si>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</si>
  <si>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</si>
  <si>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</si>
  <si>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</si>
  <si>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</si>
  <si>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</si>
  <si>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</si>
  <si>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</si>
  <si>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</si>
  <si>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</si>
  <si>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</si>
  <si>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</si>
  <si>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</si>
  <si>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</si>
  <si>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</si>
  <si>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</si>
  <si>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</si>
  <si>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</si>
  <si>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</si>
  <si>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</si>
  <si>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</si>
  <si>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</si>
  <si>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</si>
  <si>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</si>
  <si>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</si>
  <si>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</si>
  <si>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</si>
  <si>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</si>
  <si>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</si>
  <si>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</si>
  <si>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</si>
  <si>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</si>
  <si>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</si>
  <si>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</si>
  <si>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</si>
  <si>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</si>
  <si>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</si>
  <si>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</si>
  <si>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</si>
  <si>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</si>
  <si>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</si>
  <si>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</si>
  <si>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</si>
  <si>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</si>
  <si>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</si>
  <si>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</si>
  <si>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</si>
  <si>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</si>
  <si>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</si>
  <si>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</si>
  <si>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</si>
  <si>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</si>
  <si>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</si>
  <si>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</si>
  <si>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</si>
  <si>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</si>
  <si>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</si>
  <si>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</si>
  <si>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</si>
  <si>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</si>
  <si>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</si>
  <si>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</si>
  <si>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</si>
  <si>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</si>
  <si>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</si>
  <si>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</si>
  <si>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</si>
  <si>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</si>
  <si>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</si>
  <si>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</si>
  <si>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</si>
  <si>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</si>
  <si>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</si>
  <si>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</si>
  <si>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</si>
  <si>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</si>
  <si>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</si>
  <si>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</si>
  <si>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</si>
  <si>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</si>
  <si>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</si>
  <si>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</si>
  <si>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</si>
  <si>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</si>
  <si>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</si>
  <si>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</si>
  <si>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</si>
  <si>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</si>
  <si>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</si>
  <si>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</si>
  <si>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</si>
  <si>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</si>
  <si>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</si>
  <si>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</si>
  <si>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</si>
  <si>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</si>
  <si>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</si>
  <si>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</si>
  <si>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</si>
  <si>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</si>
  <si>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</si>
  <si>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</si>
  <si>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</si>
  <si>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</si>
  <si>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</si>
  <si>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</si>
  <si>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</si>
  <si>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</si>
  <si>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</si>
  <si>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</si>
  <si>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</si>
  <si>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</si>
  <si>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</si>
  <si>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</si>
  <si>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</si>
  <si>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</si>
  <si>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</si>
  <si>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</si>
  <si>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</si>
  <si>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</si>
  <si>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</si>
  <si>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</si>
  <si>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</si>
  <si>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</si>
  <si>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</si>
  <si>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</si>
  <si>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</si>
  <si>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</si>
  <si>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</si>
  <si>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</si>
  <si>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</si>
  <si>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</si>
  <si>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</si>
  <si>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</si>
  <si>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</si>
  <si>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</si>
  <si>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</si>
  <si>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</si>
  <si>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</si>
  <si>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</si>
  <si>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</si>
  <si>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</si>
  <si>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</si>
  <si>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</si>
  <si>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</si>
  <si>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</si>
  <si>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</si>
  <si>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</si>
  <si>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</si>
  <si>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</si>
  <si>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</si>
  <si>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</si>
  <si>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</si>
  <si>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</si>
  <si>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</si>
  <si>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</si>
  <si>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</si>
  <si>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</si>
  <si>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</si>
  <si>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</si>
  <si>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</si>
  <si>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</si>
  <si>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</si>
  <si>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</si>
  <si>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</si>
  <si>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</si>
  <si>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</si>
  <si>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</si>
  <si>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</si>
  <si>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</si>
  <si>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</si>
  <si>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</si>
  <si>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</si>
  <si>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</si>
  <si>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</si>
  <si>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</si>
  <si>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</si>
  <si>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</si>
  <si>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</si>
  <si>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</si>
  <si>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</si>
  <si>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</si>
  <si>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</si>
  <si>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</si>
  <si>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</si>
  <si>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</si>
  <si>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</si>
  <si>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</si>
  <si>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</si>
  <si>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</si>
  <si>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</si>
  <si>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</si>
  <si>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</si>
  <si>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</si>
  <si>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</si>
  <si>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</si>
  <si>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</si>
  <si>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</si>
  <si>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</si>
  <si>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</si>
  <si>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</si>
  <si>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</si>
  <si>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</si>
  <si>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</si>
  <si>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</si>
  <si>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</si>
  <si>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</si>
  <si>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</si>
  <si>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</si>
  <si>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</si>
  <si>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</si>
  <si>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</si>
  <si>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</si>
  <si>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</si>
  <si>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</si>
  <si>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</si>
  <si>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</si>
  <si>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</si>
  <si>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</si>
  <si>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</si>
  <si>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</si>
  <si>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</si>
  <si>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</si>
  <si>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</si>
  <si>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</si>
  <si>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</si>
  <si>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</si>
  <si>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</si>
  <si>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</si>
  <si>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</si>
  <si>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</si>
  <si>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</si>
  <si>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</si>
  <si>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</si>
  <si>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</si>
  <si>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</si>
  <si>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</si>
  <si>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</si>
  <si>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</si>
  <si>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</si>
  <si>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</si>
  <si>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</si>
  <si>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</si>
  <si>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</si>
  <si>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</si>
  <si>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</si>
  <si>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</si>
  <si>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</si>
  <si>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</si>
  <si>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</si>
  <si>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</si>
  <si>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</si>
  <si>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</si>
  <si>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</si>
  <si>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</si>
  <si>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</si>
  <si>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</si>
  <si>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</si>
  <si>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</si>
  <si>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</si>
  <si>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</si>
  <si>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</si>
  <si>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</si>
  <si>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</si>
  <si>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</si>
  <si>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</si>
  <si>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</si>
  <si>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</si>
  <si>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</si>
  <si>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</si>
  <si>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</si>
  <si>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</si>
  <si>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</si>
  <si>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</si>
  <si>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</si>
  <si>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</si>
  <si>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</si>
  <si>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</si>
  <si>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</si>
  <si>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</si>
  <si>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</si>
  <si>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</si>
  <si>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</si>
  <si>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</si>
  <si>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</si>
  <si>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</si>
  <si>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</si>
  <si>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</si>
  <si>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</si>
  <si>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</si>
  <si>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</si>
  <si>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</si>
  <si>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</si>
  <si>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</si>
  <si>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</si>
  <si>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</si>
  <si>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</si>
  <si>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</si>
  <si>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</si>
  <si>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</si>
  <si>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</si>
  <si>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</si>
  <si>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</si>
  <si>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</si>
  <si>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</si>
  <si>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</si>
  <si>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</si>
  <si>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</si>
  <si>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</si>
  <si>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</si>
  <si>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</si>
  <si>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</si>
  <si>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</si>
  <si>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</si>
  <si>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</si>
  <si>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</si>
  <si>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</si>
  <si>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</si>
  <si>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</si>
  <si>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</si>
  <si>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</si>
  <si>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</si>
  <si>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</si>
  <si>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</si>
  <si>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</si>
  <si>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</si>
  <si>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</si>
  <si>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</si>
  <si>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</si>
  <si>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</si>
  <si>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</si>
  <si>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</si>
  <si>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</si>
  <si>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</si>
  <si>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</si>
  <si>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</si>
  <si>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</si>
  <si>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</si>
  <si>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</si>
  <si>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</si>
  <si>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</si>
  <si>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</si>
  <si>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</si>
  <si>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</si>
  <si>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</si>
  <si>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</si>
  <si>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</si>
  <si>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</si>
  <si>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</si>
  <si>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</si>
  <si>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</si>
  <si>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</si>
  <si>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</si>
  <si>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</si>
  <si>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</si>
  <si>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</si>
  <si>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</si>
  <si>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</si>
  <si>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</si>
  <si>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</si>
  <si>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</si>
  <si>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</si>
  <si>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</si>
  <si>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</si>
  <si>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</si>
  <si>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</si>
  <si>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</si>
  <si>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</si>
  <si>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</si>
  <si>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</si>
  <si>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</si>
  <si>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</si>
  <si>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</si>
  <si>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</si>
  <si>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</si>
  <si>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</si>
  <si>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</si>
  <si>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</si>
  <si>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</si>
  <si>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</si>
  <si>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</si>
  <si>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</si>
  <si>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</si>
  <si>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</si>
  <si>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</si>
  <si>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</si>
  <si>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</si>
  <si>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</si>
  <si>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</si>
  <si>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</si>
  <si>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</si>
  <si>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</si>
  <si>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</si>
  <si>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</si>
  <si>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</si>
  <si>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</si>
  <si>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</si>
  <si>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</si>
  <si>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</si>
  <si>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</si>
  <si>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</si>
  <si>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</si>
  <si>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</si>
  <si>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</si>
  <si>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</si>
  <si>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</si>
  <si>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</si>
  <si>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</si>
  <si>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</si>
  <si>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</si>
  <si>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</si>
  <si>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</si>
  <si>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</si>
  <si>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</si>
  <si>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</si>
  <si>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</si>
  <si>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</si>
  <si>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</si>
  <si>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</si>
  <si>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</si>
  <si>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</si>
  <si>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</si>
  <si>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</si>
  <si>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</si>
  <si>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</si>
  <si>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</si>
  <si>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</si>
  <si>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</si>
  <si>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</si>
  <si>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</si>
  <si>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</si>
  <si>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</si>
  <si>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</si>
  <si>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</si>
  <si>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</si>
  <si>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</si>
  <si>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</si>
  <si>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</si>
  <si>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</si>
  <si>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</si>
  <si>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</si>
  <si>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</si>
  <si>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</si>
  <si>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</si>
  <si>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</si>
  <si>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</si>
  <si>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</si>
  <si>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</si>
  <si>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</si>
  <si>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</si>
  <si>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</si>
  <si>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</si>
  <si>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</si>
  <si>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</si>
  <si>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</si>
  <si>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</si>
  <si>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</si>
  <si>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</si>
  <si>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</si>
  <si>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</si>
  <si>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</si>
  <si>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</si>
  <si>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</si>
  <si>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</si>
  <si>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</si>
  <si>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</si>
  <si>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</si>
  <si>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</si>
  <si>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</si>
  <si>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</si>
  <si>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</si>
  <si>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</si>
  <si>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</si>
  <si>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</si>
  <si>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</si>
  <si>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</si>
  <si>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</si>
  <si>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</si>
  <si>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</si>
  <si>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</si>
  <si>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</si>
  <si>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</si>
  <si>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</si>
  <si>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</si>
  <si>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</si>
  <si>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</si>
  <si>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</si>
  <si>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</si>
  <si>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</si>
  <si>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</si>
  <si>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</si>
  <si>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</si>
  <si>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</si>
  <si>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</si>
  <si>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</si>
  <si>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</si>
  <si>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</si>
  <si>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</si>
  <si>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</si>
  <si>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</si>
  <si>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</si>
  <si>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</si>
  <si>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</si>
  <si>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</si>
  <si>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</si>
  <si>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</si>
  <si>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</si>
  <si>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</si>
  <si>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</si>
  <si>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</si>
  <si>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</si>
  <si>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</si>
  <si>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</si>
  <si>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</si>
  <si>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</si>
  <si>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</si>
  <si>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</si>
  <si>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</si>
  <si>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</si>
  <si>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</si>
  <si>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</si>
  <si>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</si>
  <si>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</si>
  <si>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</si>
  <si>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</si>
  <si>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</si>
  <si>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</si>
  <si>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</si>
  <si>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</si>
  <si>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</si>
  <si>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</si>
  <si>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</si>
  <si>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</si>
  <si>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</si>
  <si>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</si>
  <si>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</si>
  <si>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</si>
  <si>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</si>
  <si>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</si>
  <si>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</si>
  <si>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</si>
  <si>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</si>
  <si>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</si>
  <si>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</si>
  <si>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</si>
  <si>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</si>
  <si>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</si>
  <si>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</si>
  <si>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</si>
  <si>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</si>
  <si>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</si>
  <si>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</si>
  <si>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</si>
  <si>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</si>
  <si>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</si>
  <si>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</si>
  <si>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</si>
  <si>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</si>
  <si>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</si>
  <si>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</si>
  <si>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</si>
  <si>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</si>
  <si>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</si>
  <si>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</si>
  <si>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</si>
  <si>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</si>
  <si>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</si>
  <si>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</si>
  <si>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</si>
  <si>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</si>
  <si>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</si>
  <si>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</si>
  <si>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</si>
  <si>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</si>
  <si>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</si>
  <si>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</si>
  <si>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</si>
  <si>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</si>
  <si>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</si>
  <si>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</si>
  <si>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</si>
  <si>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</si>
  <si>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</si>
  <si>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</si>
  <si>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</si>
  <si>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</si>
  <si>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</si>
  <si>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</si>
  <si>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</si>
  <si>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</si>
  <si>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</si>
  <si>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</si>
  <si>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</si>
  <si>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</si>
  <si>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</si>
  <si>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</si>
  <si>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</si>
  <si>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</si>
  <si>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</si>
  <si>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</si>
  <si>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</si>
  <si>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</si>
  <si>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</si>
  <si>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</si>
  <si>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</si>
  <si>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</si>
  <si>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</si>
  <si>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</si>
  <si>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</si>
  <si>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</si>
  <si>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</si>
  <si>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</si>
  <si>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</si>
  <si>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</si>
  <si>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</si>
  <si>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</si>
  <si>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</si>
  <si>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</si>
  <si>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</si>
  <si>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</si>
  <si>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</si>
  <si>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</si>
  <si>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</si>
  <si>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</si>
  <si>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</si>
  <si>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</si>
  <si>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</si>
  <si>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</si>
  <si>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</si>
  <si>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</si>
  <si>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</si>
  <si>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</si>
  <si>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</si>
  <si>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</si>
  <si>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</si>
  <si>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</si>
  <si>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</si>
  <si>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</si>
  <si>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</si>
  <si>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</si>
  <si>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</si>
  <si>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</si>
  <si>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</si>
  <si>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</si>
  <si>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</si>
  <si>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</si>
  <si>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</si>
  <si>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</si>
  <si>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</si>
  <si>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</si>
  <si>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</si>
  <si>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</si>
  <si>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</si>
  <si>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</si>
  <si>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</si>
  <si>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</si>
  <si>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</si>
  <si>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</si>
  <si>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</si>
  <si>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</si>
  <si>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</si>
  <si>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</si>
  <si>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</si>
  <si>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</si>
  <si>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</si>
  <si>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</si>
  <si>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</si>
  <si>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</si>
  <si>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</si>
  <si>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</si>
  <si>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</si>
  <si>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</si>
  <si>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</si>
  <si>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</si>
  <si>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</si>
  <si>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</si>
  <si>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</si>
  <si>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</si>
  <si>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</si>
  <si>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</si>
  <si>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</si>
  <si>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</si>
  <si>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</si>
  <si>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</si>
  <si>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</si>
  <si>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</si>
  <si>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</si>
  <si>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</si>
  <si>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</si>
  <si>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</si>
  <si>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</si>
  <si>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</si>
  <si>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</si>
  <si>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</si>
  <si>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</si>
  <si>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</si>
  <si>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</si>
  <si>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</si>
  <si>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</si>
  <si>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</si>
  <si>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</si>
  <si>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</si>
  <si>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</si>
  <si>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</si>
  <si>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</si>
  <si>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</si>
  <si>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</si>
  <si>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</si>
  <si>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</si>
  <si>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</si>
  <si>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</si>
  <si>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</si>
  <si>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</si>
  <si>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</si>
  <si>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</si>
  <si>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</si>
  <si>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</si>
  <si>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</si>
  <si>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</si>
  <si>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</si>
  <si>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</si>
  <si>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</si>
  <si>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</si>
  <si>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</si>
  <si>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</si>
  <si>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</si>
  <si>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</si>
  <si>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</si>
  <si>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</si>
  <si>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</si>
  <si>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</si>
  <si>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</si>
  <si>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</si>
  <si>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</si>
  <si>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</si>
  <si>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</si>
  <si>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</si>
  <si>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</si>
  <si>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</si>
  <si>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</si>
  <si>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</si>
  <si>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</si>
  <si>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</si>
  <si>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</si>
  <si>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</si>
  <si>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</si>
  <si>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</si>
  <si>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</si>
  <si>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</si>
  <si>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</si>
  <si>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</si>
  <si>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</si>
  <si>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</si>
  <si>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</si>
  <si>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</si>
  <si>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</si>
  <si>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</si>
  <si>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</si>
  <si>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</si>
  <si>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</si>
  <si>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</si>
  <si>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</si>
  <si>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</si>
  <si>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</si>
  <si>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</si>
  <si>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</si>
  <si>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</si>
  <si>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</si>
  <si>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</si>
  <si>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</si>
  <si>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</si>
  <si>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</si>
  <si>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</si>
  <si>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</si>
  <si>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</si>
  <si>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</si>
  <si>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</si>
  <si>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</si>
  <si>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</si>
  <si>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</si>
  <si>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</si>
  <si>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</si>
  <si>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</si>
  <si>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</si>
  <si>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</si>
  <si>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</si>
  <si>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</si>
  <si>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</si>
  <si>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</si>
  <si>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</si>
  <si>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</si>
  <si>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</si>
  <si>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</si>
  <si>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</si>
  <si>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</si>
  <si>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</si>
  <si>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</si>
  <si>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</si>
  <si>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</si>
  <si>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</si>
  <si>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</si>
  <si>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</si>
  <si>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</si>
  <si>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</si>
  <si>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</si>
  <si>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</si>
  <si>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</si>
  <si>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</si>
  <si>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</si>
  <si>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</si>
  <si>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</si>
  <si>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</si>
  <si>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</si>
  <si>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</si>
  <si>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</si>
  <si>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</si>
  <si>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</si>
  <si>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</si>
  <si>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</si>
  <si>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</si>
  <si>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</si>
  <si>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</si>
  <si>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</si>
  <si>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</si>
  <si>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</si>
  <si>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</si>
  <si>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</si>
  <si>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</si>
  <si>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</si>
  <si>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</si>
  <si>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</si>
  <si>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</si>
  <si>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</si>
  <si>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</si>
  <si>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</si>
  <si>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</si>
  <si>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</si>
  <si>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</si>
  <si>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</si>
  <si>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</si>
  <si>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</si>
  <si>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</si>
  <si>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</si>
  <si>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</si>
  <si>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</si>
  <si>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</si>
  <si>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</si>
  <si>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</si>
  <si>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</si>
  <si>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</si>
  <si>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</si>
  <si>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</si>
  <si>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</si>
  <si>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</si>
  <si>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</si>
  <si>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</si>
  <si>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</si>
  <si>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</si>
  <si>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</si>
  <si>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</si>
  <si>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</si>
  <si>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</si>
  <si>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</si>
  <si>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</si>
  <si>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</si>
  <si>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</si>
  <si>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</si>
  <si>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</si>
  <si>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</si>
  <si>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</si>
  <si>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</si>
  <si>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</si>
  <si>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</si>
  <si>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</si>
  <si>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</si>
  <si>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</si>
  <si>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</si>
  <si>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</si>
  <si>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</si>
  <si>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</si>
  <si>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</si>
  <si>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</si>
  <si>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</si>
  <si>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</si>
  <si>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</si>
  <si>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</si>
  <si>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</si>
  <si>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</si>
  <si>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</si>
  <si>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</si>
  <si>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</si>
  <si>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</si>
  <si>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</si>
  <si>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</si>
  <si>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</si>
  <si>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</si>
  <si>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</si>
  <si>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</si>
  <si>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</si>
  <si>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</si>
  <si>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</si>
  <si>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</si>
  <si>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</si>
  <si>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</si>
  <si>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</si>
  <si>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</si>
  <si>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</si>
  <si>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</si>
  <si>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</si>
  <si>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</si>
  <si>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</si>
  <si>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</si>
  <si>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</si>
  <si>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</si>
  <si>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</si>
  <si>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</si>
  <si>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</si>
  <si>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</si>
  <si>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</si>
  <si>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</si>
  <si>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</si>
  <si>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</si>
  <si>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</si>
  <si>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</si>
  <si>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</si>
  <si>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</si>
  <si>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</si>
  <si>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</si>
  <si>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</si>
  <si>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</si>
  <si>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</si>
  <si>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</si>
  <si>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</si>
  <si>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</si>
  <si>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</si>
  <si>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</si>
  <si>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</si>
  <si>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</si>
  <si>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</si>
  <si>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</si>
  <si>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</si>
  <si>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</si>
  <si>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</si>
  <si>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</si>
  <si>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</si>
  <si>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</si>
  <si>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</si>
  <si>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</si>
  <si>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</si>
  <si>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</si>
  <si>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</si>
  <si>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</si>
  <si>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</si>
  <si>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</si>
  <si>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</si>
  <si>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</si>
  <si>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</si>
  <si>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</si>
  <si>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</si>
  <si>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</si>
  <si>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</si>
  <si>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</si>
  <si>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</si>
  <si>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</si>
  <si>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</si>
  <si>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</si>
  <si>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</si>
  <si>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</si>
  <si>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</si>
  <si>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</si>
  <si>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</si>
  <si>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</si>
  <si>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</si>
  <si>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</si>
  <si>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</si>
  <si>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</si>
  <si>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</si>
  <si>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</si>
  <si>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</si>
  <si>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</si>
  <si>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</si>
  <si>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</si>
  <si>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</si>
  <si>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</si>
  <si>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</si>
  <si>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</si>
  <si>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</si>
  <si>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</si>
  <si>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</si>
  <si>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</si>
  <si>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</si>
  <si>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</si>
  <si>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</si>
  <si>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</si>
  <si>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</si>
  <si>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</si>
  <si>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</si>
  <si>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</si>
  <si>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</si>
  <si>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</si>
  <si>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</si>
  <si>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</si>
  <si>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</si>
  <si>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</si>
  <si>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</si>
  <si>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</si>
  <si>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</si>
  <si>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</si>
  <si>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</si>
  <si>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</si>
  <si>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</si>
  <si>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</si>
  <si>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</si>
  <si>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</si>
  <si>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</si>
  <si>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</si>
  <si>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</si>
  <si>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</si>
  <si>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</si>
  <si>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</si>
  <si>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</si>
  <si>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</si>
  <si>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</si>
  <si>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</si>
  <si>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</si>
  <si>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</si>
  <si>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</si>
  <si>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</si>
  <si>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</si>
  <si>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</si>
  <si>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</si>
  <si>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</si>
  <si>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</si>
  <si>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</si>
  <si>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</si>
  <si>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</si>
  <si>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</si>
  <si>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</si>
  <si>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</si>
  <si>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</si>
  <si>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</si>
  <si>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</si>
  <si>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</si>
  <si>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</si>
  <si>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</si>
  <si>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</si>
  <si>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</si>
  <si>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</si>
  <si>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</si>
  <si>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</si>
  <si>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</si>
  <si>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</si>
  <si>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</si>
  <si>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</si>
  <si>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</si>
  <si>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</si>
  <si>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</si>
  <si>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</si>
  <si>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</si>
  <si>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</si>
  <si>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</si>
  <si>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</si>
  <si>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</si>
  <si>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</si>
  <si>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</si>
  <si>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</si>
  <si>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</si>
  <si>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</si>
  <si>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</si>
  <si>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</si>
  <si>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</si>
  <si>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</si>
  <si>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</si>
  <si>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</si>
  <si>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</si>
  <si>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</si>
  <si>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</si>
  <si>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</si>
  <si>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</si>
  <si>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</si>
  <si>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</si>
  <si>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</si>
  <si>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</si>
  <si>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</si>
  <si>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</si>
  <si>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</si>
  <si>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</si>
  <si>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</si>
  <si>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</si>
  <si>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</si>
  <si>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</si>
  <si>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</si>
  <si>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</si>
  <si>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</si>
  <si>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</si>
  <si>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</si>
  <si>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</si>
  <si>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</si>
  <si>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</si>
  <si>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</si>
  <si>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</si>
  <si>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</si>
  <si>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</si>
  <si>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</si>
  <si>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</si>
  <si>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</si>
  <si>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</si>
  <si>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</si>
  <si>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</si>
  <si>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</si>
  <si>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</si>
  <si>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</si>
  <si>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</si>
  <si>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</si>
  <si>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</si>
  <si>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</si>
  <si>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</si>
  <si>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</si>
  <si>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</si>
  <si>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</si>
  <si>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</si>
  <si>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</si>
  <si>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</si>
  <si>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</si>
  <si>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</si>
  <si>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</si>
  <si>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</si>
  <si>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</si>
  <si>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</si>
  <si>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</si>
  <si>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</si>
  <si>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</si>
  <si>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</si>
  <si>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</si>
  <si>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</si>
  <si>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</si>
  <si>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</si>
  <si>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</si>
  <si>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</si>
  <si>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</si>
  <si>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</si>
  <si>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</si>
  <si>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</si>
  <si>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</si>
  <si>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</si>
  <si>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</si>
  <si>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</si>
  <si>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</si>
  <si>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</si>
  <si>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</si>
  <si>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</si>
  <si>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</si>
  <si>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</si>
  <si>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</si>
  <si>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</si>
  <si>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</si>
  <si>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</si>
  <si>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</si>
  <si>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</si>
  <si>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</si>
  <si>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</si>
  <si>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</si>
  <si>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</si>
  <si>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</si>
  <si>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</si>
  <si>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</si>
  <si>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</si>
  <si>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</si>
  <si>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</si>
  <si>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</si>
  <si>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</si>
  <si>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</si>
  <si>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</si>
  <si>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</si>
  <si>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</si>
  <si>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</si>
  <si>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</si>
  <si>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</si>
  <si>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</si>
  <si>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</si>
  <si>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</si>
  <si>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</si>
  <si>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</si>
  <si>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</si>
  <si>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</si>
  <si>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</si>
  <si>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</si>
  <si>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</si>
  <si>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</si>
  <si>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</si>
  <si>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</si>
  <si>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</si>
  <si>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</si>
  <si>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</si>
  <si>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</si>
  <si>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</si>
  <si>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</si>
  <si>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</si>
  <si>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</si>
  <si>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</si>
  <si>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</si>
  <si>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</si>
  <si>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</si>
  <si>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</si>
  <si>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</si>
  <si>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</si>
  <si>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</si>
  <si>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</si>
  <si>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</si>
  <si>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</si>
  <si>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</si>
  <si>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</si>
  <si>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</si>
  <si>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</si>
  <si>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</si>
  <si>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</si>
  <si>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</si>
  <si>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</si>
  <si>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</si>
  <si>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</si>
  <si>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</si>
  <si>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</si>
  <si>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</si>
  <si>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</si>
  <si>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</si>
  <si>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</si>
  <si>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</si>
  <si>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</si>
  <si>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</si>
  <si>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</si>
  <si>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</si>
  <si>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</si>
  <si>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</si>
  <si>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</si>
  <si>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</si>
  <si>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</si>
  <si>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</si>
  <si>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</si>
  <si>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</si>
  <si>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</si>
  <si>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</si>
  <si>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</si>
  <si>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</si>
  <si>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</si>
  <si>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</si>
  <si>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</si>
  <si>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</si>
  <si>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</si>
  <si>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</si>
  <si>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</si>
  <si>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</si>
  <si>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</si>
  <si>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</si>
  <si>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</si>
  <si>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</si>
  <si>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</si>
  <si>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</si>
  <si>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</si>
  <si>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</si>
  <si>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</si>
  <si>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</si>
  <si>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</si>
  <si>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</si>
  <si>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</si>
  <si>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</si>
  <si>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</si>
  <si>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</si>
  <si>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</si>
  <si>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</si>
  <si>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</si>
  <si>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</si>
  <si>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</si>
  <si>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</si>
  <si>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</si>
  <si>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</si>
  <si>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</si>
  <si>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</si>
  <si>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</si>
  <si>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</si>
  <si>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</si>
  <si>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</si>
  <si>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</si>
  <si>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</si>
  <si>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</si>
  <si>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</si>
  <si>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</si>
  <si>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</si>
  <si>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</si>
  <si>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</si>
  <si>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</si>
  <si>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</si>
  <si>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</si>
  <si>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</si>
  <si>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</si>
  <si>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</si>
  <si>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</si>
  <si>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</si>
  <si>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</si>
  <si>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</si>
  <si>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</si>
  <si>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</si>
  <si>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</si>
  <si>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</si>
  <si>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</si>
  <si>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</si>
  <si>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</si>
  <si>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</si>
  <si>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</si>
  <si>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</si>
  <si>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</si>
  <si>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</si>
  <si>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</si>
  <si>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</si>
  <si>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</si>
  <si>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</si>
  <si>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</si>
  <si>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</si>
  <si>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</si>
  <si>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</si>
  <si>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</si>
  <si>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</si>
  <si>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</si>
  <si>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</si>
  <si>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</si>
  <si>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</si>
  <si>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</si>
  <si>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</si>
  <si>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</si>
  <si>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</si>
  <si>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</si>
  <si>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</si>
  <si>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</si>
  <si>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</si>
  <si>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</si>
  <si>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</si>
  <si>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</si>
  <si>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</si>
  <si>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</si>
  <si>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</si>
  <si>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</si>
  <si>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</si>
  <si>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</si>
  <si>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</si>
  <si>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</si>
  <si>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</si>
  <si>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</si>
  <si>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</si>
  <si>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</si>
  <si>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</si>
  <si>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</si>
  <si>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</si>
  <si>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</si>
  <si>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</si>
  <si>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</si>
  <si>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</si>
  <si>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</si>
  <si>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</si>
  <si>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</si>
  <si>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</si>
  <si>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</si>
  <si>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</si>
  <si>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</si>
  <si>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</si>
  <si>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</si>
  <si>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</si>
  <si>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</si>
  <si>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</si>
  <si>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</si>
  <si>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</si>
  <si>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</si>
  <si>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</si>
  <si>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</si>
  <si>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</si>
  <si>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</si>
  <si>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</si>
  <si>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</si>
  <si>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</si>
  <si>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</si>
  <si>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</si>
  <si>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</si>
  <si>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</si>
  <si>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</si>
  <si>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</si>
  <si>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</si>
  <si>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</si>
  <si>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</si>
  <si>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</si>
  <si>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</si>
  <si>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</si>
  <si>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</si>
  <si>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</si>
  <si>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</si>
  <si>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</si>
  <si>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</si>
  <si>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</si>
  <si>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</si>
  <si>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</si>
  <si>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</si>
  <si>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</si>
  <si>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</si>
  <si>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</si>
  <si>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</si>
  <si>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</si>
  <si>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</si>
  <si>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</si>
  <si>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</si>
  <si>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</si>
  <si>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</si>
  <si>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</si>
  <si>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</si>
  <si>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</si>
  <si>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</si>
  <si>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</si>
  <si>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</si>
  <si>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</si>
  <si>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</si>
  <si>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</si>
  <si>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</si>
  <si>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</si>
  <si>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</si>
  <si>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</si>
  <si>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</si>
  <si>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</si>
  <si>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</si>
  <si>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</si>
  <si>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</si>
  <si>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</si>
  <si>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</si>
  <si>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</si>
  <si>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</si>
  <si>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</si>
  <si>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</si>
  <si>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</si>
  <si>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</si>
  <si>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</si>
  <si>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</si>
  <si>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</si>
  <si>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</si>
  <si>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</si>
  <si>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</si>
  <si>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</si>
  <si>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</si>
  <si>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</si>
  <si>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</si>
  <si>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</si>
  <si>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</si>
  <si>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</si>
  <si>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</si>
  <si>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</si>
  <si>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</si>
  <si>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</si>
  <si>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</si>
  <si>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</si>
  <si>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</si>
  <si>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</si>
  <si>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</si>
  <si>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</si>
  <si>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</si>
  <si>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</si>
  <si>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</si>
  <si>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</si>
  <si>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</si>
  <si>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</si>
  <si>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</si>
  <si>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</si>
  <si>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</si>
  <si>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</si>
  <si>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</si>
  <si>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</si>
  <si>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</si>
  <si>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</si>
  <si>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</si>
  <si>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</si>
  <si>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</si>
  <si>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</si>
  <si>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</si>
  <si>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</si>
  <si>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</si>
  <si>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</si>
  <si>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</si>
  <si>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</si>
  <si>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</si>
  <si>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</si>
  <si>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</si>
  <si>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</si>
  <si>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</si>
  <si>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</si>
  <si>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</si>
  <si>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</si>
  <si>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</si>
  <si>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</si>
  <si>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</si>
  <si>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</si>
  <si>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</si>
  <si>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</si>
  <si>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</si>
  <si>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</si>
  <si>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</si>
  <si>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</si>
  <si>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</si>
  <si>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</si>
  <si>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</si>
  <si>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</si>
  <si>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</si>
  <si>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</si>
  <si>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</si>
  <si>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</si>
  <si>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</si>
  <si>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</si>
  <si>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</si>
  <si>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</si>
  <si>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</si>
  <si>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</si>
  <si>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</si>
  <si>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</si>
  <si>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</si>
  <si>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</si>
  <si>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</si>
  <si>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</si>
  <si>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</si>
  <si>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</si>
  <si>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</si>
  <si>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</si>
  <si>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</si>
  <si>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</si>
  <si>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</si>
  <si>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</si>
  <si>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</si>
  <si>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</si>
  <si>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</si>
  <si>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</si>
  <si>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</si>
  <si>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</si>
  <si>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</si>
  <si>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</si>
  <si>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</si>
  <si>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</si>
  <si>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</si>
  <si>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</si>
  <si>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</si>
  <si>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</si>
  <si>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</si>
  <si>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</si>
  <si>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</si>
  <si>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</si>
  <si>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</si>
  <si>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</si>
  <si>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</si>
  <si>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</si>
  <si>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</si>
  <si>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</si>
  <si>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</si>
  <si>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</si>
  <si>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</si>
  <si>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</si>
  <si>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</si>
  <si>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</si>
  <si>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</si>
  <si>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</si>
  <si>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</si>
  <si>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</si>
  <si>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</si>
  <si>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</si>
  <si>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</si>
  <si>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</si>
  <si>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</si>
  <si>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</si>
  <si>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</si>
  <si>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</si>
  <si>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</si>
  <si>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</si>
  <si>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</si>
  <si>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</si>
  <si>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</si>
  <si>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</si>
  <si>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</si>
  <si>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</si>
  <si>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</si>
  <si>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</si>
  <si>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</si>
  <si>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</si>
  <si>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</si>
  <si>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</si>
  <si>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</si>
  <si>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</si>
  <si>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</si>
  <si>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</si>
  <si>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</si>
  <si>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</si>
  <si>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</si>
  <si>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</si>
  <si>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</si>
  <si>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</si>
  <si>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</si>
  <si>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</si>
  <si>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</si>
  <si>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</si>
  <si>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</si>
  <si>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</si>
  <si>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</si>
  <si>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</si>
  <si>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</si>
  <si>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</si>
  <si>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</si>
  <si>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</si>
  <si>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</si>
  <si>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</si>
  <si>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</si>
  <si>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</si>
  <si>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</si>
  <si>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</si>
  <si>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</si>
  <si>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</si>
  <si>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</si>
  <si>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</si>
  <si>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</si>
  <si>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</si>
  <si>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</si>
  <si>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</si>
  <si>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</si>
  <si>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</si>
  <si>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</si>
  <si>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</si>
  <si>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</si>
  <si>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</si>
  <si>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</si>
  <si>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</si>
  <si>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</si>
  <si>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</si>
  <si>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</si>
  <si>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</si>
  <si>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</si>
  <si>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</si>
  <si>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</si>
  <si>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</si>
  <si>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</si>
  <si>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</si>
  <si>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</si>
  <si>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</si>
  <si>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</si>
  <si>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</si>
  <si>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</si>
  <si>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</si>
  <si>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</si>
  <si>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</si>
  <si>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</si>
  <si>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</si>
  <si>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</si>
  <si>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</si>
  <si>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</si>
  <si>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</si>
  <si>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</si>
  <si>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</si>
  <si>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</si>
  <si>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</si>
  <si>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</si>
  <si>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</si>
  <si>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</si>
  <si>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</si>
  <si>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</si>
  <si>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</si>
  <si>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</si>
  <si>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</si>
  <si>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</si>
  <si>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</si>
  <si>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</si>
  <si>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</si>
  <si>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</si>
  <si>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</si>
  <si>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</si>
  <si>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</si>
  <si>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</si>
  <si>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</si>
  <si>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</si>
  <si>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</si>
  <si>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</si>
  <si>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</si>
  <si>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</si>
  <si>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</si>
  <si>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</si>
  <si>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</si>
  <si>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</si>
  <si>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</si>
  <si>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</si>
  <si>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</si>
  <si>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</si>
  <si>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</si>
  <si>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</si>
  <si>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</si>
  <si>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</si>
  <si>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</si>
  <si>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</si>
  <si>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</si>
  <si>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</si>
  <si>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</si>
  <si>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</si>
  <si>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</si>
  <si>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</si>
  <si>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</si>
  <si>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</si>
  <si>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</si>
  <si>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</si>
  <si>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</si>
  <si>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</si>
  <si>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</si>
  <si>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</si>
  <si>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</si>
  <si>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</si>
  <si>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</si>
  <si>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</si>
  <si>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</si>
  <si>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</si>
  <si>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</si>
  <si>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</si>
  <si>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</si>
  <si>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</si>
  <si>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</si>
  <si>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</si>
  <si>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</si>
  <si>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</si>
  <si>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</si>
  <si>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</si>
  <si>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</si>
  <si>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</si>
  <si>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</si>
  <si>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</si>
  <si>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</si>
  <si>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</si>
  <si>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</si>
  <si>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</si>
  <si>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</si>
  <si>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</si>
  <si>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</si>
  <si>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</si>
  <si>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</si>
  <si>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</si>
  <si>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</si>
  <si>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</si>
  <si>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</si>
  <si>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</si>
  <si>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</si>
  <si>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</si>
  <si>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</si>
  <si>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</si>
  <si>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</si>
  <si>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</si>
  <si>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</si>
  <si>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</si>
  <si>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</si>
  <si>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</si>
  <si>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</si>
  <si>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</si>
  <si>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</si>
  <si>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</si>
  <si>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</si>
  <si>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</si>
  <si>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</si>
  <si>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</si>
  <si>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</si>
  <si>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</si>
  <si>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</si>
  <si>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</si>
  <si>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</si>
  <si>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</si>
  <si>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</si>
  <si>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</si>
  <si>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</si>
  <si>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</si>
  <si>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</si>
  <si>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</si>
  <si>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</si>
  <si>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</si>
  <si>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</si>
  <si>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</si>
  <si>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</si>
  <si>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</si>
  <si>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</si>
  <si>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</si>
  <si>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</si>
  <si>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</si>
  <si>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</si>
  <si>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</si>
  <si>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</si>
  <si>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</si>
  <si>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</si>
  <si>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</si>
  <si>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</si>
  <si>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</si>
  <si>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</si>
  <si>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</si>
  <si>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</si>
  <si>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</si>
  <si>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</si>
  <si>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</si>
  <si>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</si>
  <si>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</si>
  <si>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</si>
  <si>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</si>
  <si>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</si>
  <si>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</si>
  <si>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</si>
  <si>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</si>
  <si>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</si>
  <si>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</si>
  <si>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</si>
  <si>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</si>
  <si>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</si>
  <si>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</si>
  <si>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</si>
  <si>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</si>
  <si>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</si>
  <si>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</si>
  <si>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</si>
  <si>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</si>
  <si>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</si>
  <si>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</si>
  <si>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</si>
  <si>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</si>
  <si>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</si>
  <si>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</si>
  <si>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</si>
  <si>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</si>
  <si>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</si>
  <si>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</si>
  <si>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</si>
  <si>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</si>
  <si>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</si>
  <si>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</si>
  <si>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</si>
  <si>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</si>
  <si>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</si>
  <si>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</si>
  <si>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</si>
  <si>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</si>
  <si>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</si>
  <si>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</si>
  <si>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</si>
  <si>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</si>
  <si>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</si>
  <si>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</si>
  <si>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</si>
  <si>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</si>
  <si>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</si>
  <si>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</si>
  <si>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</si>
  <si>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</si>
  <si>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</si>
  <si>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</si>
  <si>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</si>
  <si>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</si>
  <si>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</si>
  <si>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</si>
  <si>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</si>
  <si>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</si>
  <si>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</si>
  <si>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</si>
  <si>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</si>
  <si>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</si>
  <si>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</si>
  <si>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</si>
  <si>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</si>
  <si>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</si>
  <si>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</si>
  <si>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</si>
  <si>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</si>
  <si>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</si>
  <si>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</si>
  <si>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</si>
  <si>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</si>
  <si>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</si>
  <si>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</si>
  <si>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</si>
  <si>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</si>
  <si>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</si>
  <si>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</si>
  <si>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</si>
  <si>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</si>
  <si>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</si>
  <si>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</si>
  <si>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</si>
  <si>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</si>
  <si>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</si>
  <si>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</si>
  <si>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</si>
  <si>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</si>
  <si>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</si>
  <si>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</si>
  <si>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</si>
  <si>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</si>
  <si>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</si>
  <si>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</si>
  <si>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</si>
  <si>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</si>
  <si>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</si>
  <si>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</si>
  <si>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</si>
  <si>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</si>
  <si>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</si>
  <si>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</si>
  <si>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</si>
  <si>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</si>
  <si>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</si>
  <si>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</si>
  <si>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</si>
  <si>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</si>
  <si>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</si>
  <si>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</si>
  <si>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</si>
  <si>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</si>
  <si>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</si>
  <si>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</si>
  <si>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</si>
  <si>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</si>
  <si>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</si>
  <si>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</si>
  <si>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</si>
  <si>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</si>
  <si>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</si>
  <si>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</si>
  <si>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</si>
  <si>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</si>
  <si>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</si>
  <si>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</si>
  <si>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</si>
  <si>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</si>
  <si>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</si>
  <si>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</si>
  <si>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</si>
  <si>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</si>
  <si>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</si>
  <si>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</si>
  <si>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</si>
  <si>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</si>
  <si>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</si>
  <si>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</si>
  <si>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</si>
  <si>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</si>
  <si>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</si>
  <si>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</si>
  <si>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</si>
  <si>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</si>
  <si>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</si>
  <si>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</si>
  <si>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</si>
  <si>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</si>
  <si>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</si>
  <si>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</si>
  <si>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</si>
  <si>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</si>
  <si>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</si>
  <si>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</si>
  <si>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</si>
  <si>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</si>
  <si>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</si>
  <si>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</si>
  <si>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</si>
  <si>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</si>
  <si>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</si>
  <si>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</si>
  <si>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</si>
  <si>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</si>
  <si>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</si>
  <si>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</si>
  <si>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</si>
  <si>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</si>
  <si>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</si>
  <si>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</si>
  <si>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</si>
  <si>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</si>
  <si>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</si>
  <si>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</si>
  <si>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</si>
  <si>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</si>
  <si>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</si>
  <si>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</si>
  <si>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</si>
  <si>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</si>
  <si>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</si>
  <si>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</si>
  <si>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</si>
  <si>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</si>
  <si>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</si>
  <si>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</si>
  <si>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</si>
  <si>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</si>
  <si>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</si>
  <si>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</si>
  <si>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</si>
  <si>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</si>
  <si>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</si>
  <si>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</si>
  <si>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</si>
  <si>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</si>
  <si>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</si>
  <si>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</si>
  <si>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</si>
  <si>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</si>
  <si>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</si>
  <si>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</si>
  <si>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</si>
  <si>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</si>
  <si>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</si>
  <si>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</si>
  <si>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</si>
  <si>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</si>
  <si>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</si>
  <si>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</si>
  <si>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</si>
  <si>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</si>
  <si>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</si>
  <si>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</si>
  <si>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</si>
  <si>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</si>
  <si>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</si>
  <si>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</si>
  <si>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</si>
  <si>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</si>
  <si>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</si>
  <si>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</si>
  <si>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</si>
  <si>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</si>
  <si>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</si>
  <si>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</si>
  <si>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</si>
  <si>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</si>
  <si>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</si>
  <si>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</si>
  <si>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</si>
  <si>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</si>
  <si>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</si>
  <si>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</si>
  <si>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</si>
  <si>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</si>
  <si>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</si>
  <si>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</si>
  <si>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</si>
  <si>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</si>
  <si>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</si>
  <si>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</si>
  <si>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</si>
  <si>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</si>
  <si>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</si>
  <si>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</si>
  <si>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</si>
  <si>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</si>
  <si>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</si>
  <si>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</si>
  <si>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</si>
  <si>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</si>
  <si>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</si>
  <si>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</si>
  <si>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</si>
  <si>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</si>
  <si>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</si>
  <si>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</si>
  <si>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</si>
  <si>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</si>
  <si>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</si>
  <si>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</si>
  <si>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</si>
  <si>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</si>
  <si>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</si>
  <si>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</si>
  <si>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</si>
  <si>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</si>
  <si>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</si>
  <si>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</si>
  <si>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</si>
  <si>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</si>
  <si>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</si>
  <si>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</si>
  <si>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</si>
  <si>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</si>
  <si>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</si>
  <si>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</si>
  <si>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</si>
  <si>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</si>
  <si>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</si>
  <si>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</si>
  <si>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</si>
  <si>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</si>
  <si>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</si>
  <si>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</si>
  <si>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</si>
  <si>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</si>
  <si>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</si>
  <si>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</si>
  <si>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</si>
  <si>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</si>
  <si>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</si>
  <si>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</si>
  <si>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</si>
  <si>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</si>
  <si>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</si>
  <si>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</si>
  <si>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</si>
  <si>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</si>
  <si>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</si>
  <si>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</si>
  <si>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</si>
  <si>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</si>
  <si>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</si>
  <si>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</si>
  <si>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</si>
  <si>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</si>
  <si>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</si>
  <si>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</si>
  <si>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</si>
  <si>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</si>
  <si>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</si>
  <si>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</si>
  <si>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</si>
  <si>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</si>
  <si>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</si>
  <si>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</si>
  <si>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</si>
  <si>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</si>
  <si>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</si>
  <si>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</si>
  <si>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</si>
  <si>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</si>
  <si>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</si>
  <si>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</si>
  <si>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</si>
  <si>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</si>
  <si>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</si>
  <si>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</si>
  <si>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</si>
  <si>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</si>
  <si>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</si>
  <si>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</si>
  <si>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</si>
  <si>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</si>
  <si>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</si>
  <si>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</si>
  <si>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</si>
  <si>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</si>
  <si>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</si>
  <si>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</si>
  <si>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</si>
  <si>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</si>
  <si>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</si>
  <si>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</si>
  <si>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</si>
  <si>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</si>
  <si>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</si>
  <si>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</si>
  <si>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</si>
  <si>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</si>
  <si>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</si>
  <si>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</si>
  <si>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</si>
  <si>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</si>
  <si>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</si>
  <si>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</si>
  <si>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</si>
  <si>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</si>
  <si>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</si>
  <si>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</si>
  <si>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</si>
  <si>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</si>
  <si>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</si>
  <si>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</si>
  <si>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</si>
  <si>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</si>
  <si>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</si>
  <si>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</si>
  <si>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</si>
  <si>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</si>
  <si>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</si>
  <si>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</si>
  <si>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</si>
  <si>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</si>
  <si>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</si>
  <si>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</si>
  <si>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</si>
  <si>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</si>
  <si>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</si>
  <si>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</si>
  <si>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</si>
  <si>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</si>
  <si>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</si>
  <si>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</si>
  <si>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</si>
  <si>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</si>
  <si>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</si>
  <si>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</si>
  <si>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</si>
  <si>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</si>
  <si>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</si>
  <si>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</si>
  <si>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</si>
  <si>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</si>
  <si>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</si>
  <si>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</si>
  <si>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</si>
  <si>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</si>
  <si>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</si>
  <si>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</si>
  <si>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</si>
  <si>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</si>
  <si>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</si>
  <si>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</si>
  <si>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</si>
  <si>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</si>
  <si>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</si>
  <si>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</si>
  <si>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</si>
  <si>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</si>
  <si>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</si>
  <si>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</si>
  <si>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</si>
  <si>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</si>
  <si>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</si>
  <si>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</si>
  <si>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</si>
  <si>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</si>
  <si>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</si>
  <si>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</si>
  <si>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</si>
  <si>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</si>
  <si>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</si>
  <si>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</si>
  <si>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</si>
  <si>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</si>
  <si>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</si>
  <si>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</si>
  <si>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</si>
  <si>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</si>
  <si>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</si>
  <si>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</si>
  <si>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</si>
  <si>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</si>
  <si>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</si>
  <si>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</si>
  <si>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</si>
  <si>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</si>
  <si>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</si>
  <si>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</si>
  <si>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</si>
  <si>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</si>
  <si>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</si>
  <si>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</si>
  <si>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</si>
  <si>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</si>
  <si>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</si>
  <si>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</si>
  <si>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</si>
  <si>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</si>
  <si>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</si>
  <si>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</si>
  <si>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</si>
  <si>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</si>
  <si>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</si>
  <si>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</si>
  <si>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</si>
  <si>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</si>
  <si>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</si>
  <si>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</si>
  <si>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</si>
  <si>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</si>
  <si>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</si>
  <si>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</si>
  <si>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</si>
  <si>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</si>
  <si>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</si>
  <si>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</si>
  <si>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</si>
  <si>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</si>
  <si>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</si>
  <si>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</si>
  <si>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</si>
  <si>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</si>
  <si>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</si>
  <si>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</si>
  <si>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</si>
  <si>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</si>
  <si>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</si>
  <si>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</si>
  <si>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</si>
  <si>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</si>
  <si>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</si>
  <si>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</si>
  <si>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</si>
  <si>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</si>
  <si>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</si>
  <si>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</si>
  <si>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</si>
  <si>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</si>
  <si>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</si>
  <si>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</si>
  <si>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</si>
  <si>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</si>
  <si>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</si>
  <si>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</si>
  <si>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</si>
  <si>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</si>
  <si>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</si>
  <si>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</si>
  <si>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</si>
  <si>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</si>
  <si>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</si>
  <si>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</si>
  <si>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</si>
  <si>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</si>
  <si>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</si>
  <si>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</si>
  <si>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</si>
  <si>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</si>
  <si>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</si>
  <si>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</si>
  <si>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</si>
  <si>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</si>
  <si>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</si>
  <si>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</si>
  <si>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</si>
  <si>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</si>
  <si>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</si>
  <si>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</si>
  <si>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</si>
  <si>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</si>
  <si>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</si>
  <si>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</si>
  <si>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</si>
  <si>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</si>
  <si>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</si>
  <si>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</si>
  <si>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</si>
  <si>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</si>
  <si>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</si>
  <si>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</si>
  <si>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</si>
  <si>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</si>
  <si>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</si>
  <si>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</si>
  <si>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</si>
  <si>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</si>
  <si>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</si>
  <si>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</si>
  <si>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</si>
  <si>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</si>
  <si>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</si>
  <si>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</si>
  <si>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</si>
  <si>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</si>
  <si>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</si>
  <si>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</si>
  <si>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</si>
  <si>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</si>
  <si>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</si>
  <si>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</si>
  <si>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</si>
  <si>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</si>
  <si>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</si>
  <si>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</si>
  <si>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</si>
  <si>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</si>
  <si>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</si>
  <si>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</si>
  <si>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</si>
  <si>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</si>
  <si>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</si>
  <si>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</si>
  <si>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</si>
  <si>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</si>
  <si>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</si>
  <si>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</si>
  <si>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</si>
  <si>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</si>
  <si>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</si>
  <si>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</si>
  <si>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</si>
  <si>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</si>
  <si>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</si>
  <si>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</si>
  <si>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</si>
  <si>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</si>
  <si>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</si>
  <si>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</si>
  <si>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</si>
  <si>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</si>
  <si>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</si>
  <si>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</si>
  <si>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</si>
  <si>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</si>
  <si>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</si>
  <si>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</si>
  <si>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</si>
  <si>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</si>
  <si>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</si>
  <si>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</si>
  <si>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</si>
  <si>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</si>
  <si>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</si>
  <si>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</si>
  <si>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</si>
  <si>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</si>
  <si>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</si>
  <si>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</si>
  <si>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</si>
  <si>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</si>
  <si>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</si>
  <si>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</si>
  <si>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</si>
  <si>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</si>
  <si>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</si>
  <si>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</si>
  <si>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</si>
  <si>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</si>
  <si>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</si>
  <si>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</si>
  <si>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</si>
  <si>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</si>
  <si>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</si>
  <si>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</si>
  <si>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</si>
  <si>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</si>
  <si>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</si>
  <si>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</si>
  <si>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</si>
  <si>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</si>
  <si>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</si>
  <si>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</si>
  <si>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</si>
  <si>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</si>
  <si>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</si>
  <si>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</si>
  <si>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</si>
  <si>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</si>
  <si>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</si>
  <si>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</si>
  <si>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</si>
  <si>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</si>
  <si>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</si>
  <si>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</si>
  <si>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</si>
  <si>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</si>
  <si>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</si>
  <si>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</si>
  <si>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</si>
  <si>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</si>
  <si>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</si>
  <si>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</si>
  <si>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</si>
  <si>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</si>
  <si>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</si>
  <si>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</si>
  <si>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</si>
  <si>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</si>
  <si>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</si>
  <si>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</si>
  <si>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</si>
  <si>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</si>
  <si>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</si>
  <si>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</si>
  <si>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</si>
  <si>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</si>
  <si>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</si>
  <si>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</si>
  <si>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</si>
  <si>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</si>
  <si>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</si>
  <si>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</si>
  <si>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</si>
  <si>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</si>
  <si>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</si>
  <si>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</si>
  <si>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</si>
  <si>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</si>
  <si>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</si>
  <si>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</si>
  <si>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</si>
  <si>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</si>
  <si>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</si>
  <si>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</si>
  <si>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</si>
  <si>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</si>
  <si>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</si>
  <si>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</si>
  <si>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</si>
  <si>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</si>
  <si>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</si>
  <si>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</si>
  <si>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</si>
  <si>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</si>
  <si>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</si>
  <si>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</si>
  <si>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</si>
  <si>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</si>
  <si>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</si>
  <si>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</si>
  <si>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</si>
  <si>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</si>
  <si>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</si>
  <si>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</si>
  <si>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</si>
  <si>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</si>
  <si>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</si>
  <si>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</si>
  <si>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</si>
  <si>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</si>
  <si>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</si>
  <si>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</si>
  <si>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</si>
  <si>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</si>
  <si>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</si>
  <si>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</si>
  <si>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</si>
  <si>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</si>
  <si>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</si>
  <si>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</si>
  <si>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</si>
  <si>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</si>
  <si>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</si>
  <si>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</si>
  <si>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</si>
  <si>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</si>
  <si>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</si>
  <si>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</si>
  <si>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</si>
  <si>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</si>
  <si>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</si>
  <si>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</si>
  <si>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</si>
  <si>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</si>
  <si>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</si>
  <si>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</si>
  <si>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</si>
  <si>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</si>
  <si>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</si>
  <si>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</si>
  <si>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</si>
  <si>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</si>
  <si>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</si>
  <si>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</si>
  <si>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</si>
  <si>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</si>
  <si>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</si>
  <si>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</si>
  <si>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</si>
  <si>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</si>
  <si>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</si>
  <si>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</si>
  <si>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</si>
  <si>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</si>
  <si>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</si>
  <si>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</si>
  <si>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</si>
  <si>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</si>
  <si>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</si>
  <si>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</si>
  <si>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</si>
  <si>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</si>
  <si>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</si>
  <si>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</si>
  <si>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</si>
  <si>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</si>
  <si>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</si>
  <si>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</si>
  <si>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</si>
  <si>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</si>
  <si>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</si>
  <si>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</si>
  <si>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</si>
  <si>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</si>
  <si>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</si>
  <si>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</si>
  <si>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</si>
  <si>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</si>
  <si>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</si>
  <si>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</si>
  <si>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</si>
  <si>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</si>
  <si>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</si>
  <si>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</si>
  <si>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</si>
  <si>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</si>
  <si>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</si>
  <si>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</si>
  <si>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</si>
  <si>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</si>
  <si>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</si>
  <si>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</si>
  <si>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</si>
  <si>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</si>
  <si>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</si>
  <si>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</si>
  <si>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</si>
  <si>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</si>
  <si>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</si>
  <si>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</si>
  <si>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</si>
  <si>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</si>
  <si>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</si>
  <si>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</si>
  <si>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</si>
  <si>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</si>
  <si>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</si>
  <si>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</si>
  <si>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</si>
  <si>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</si>
  <si>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</si>
  <si>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</si>
  <si>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</si>
  <si>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</si>
  <si>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</si>
  <si>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</si>
  <si>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</si>
  <si>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</si>
  <si>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</si>
  <si>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</si>
  <si>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</si>
  <si>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</si>
  <si>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</si>
  <si>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</si>
  <si>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</si>
  <si>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</si>
  <si>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</si>
  <si>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</si>
  <si>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</si>
  <si>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</si>
  <si>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</si>
  <si>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</si>
  <si>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</si>
  <si>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</si>
  <si>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</si>
  <si>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</si>
  <si>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</si>
  <si>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</si>
  <si>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</si>
  <si>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</si>
  <si>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</si>
  <si>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</si>
  <si>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</si>
  <si>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</si>
  <si>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</si>
  <si>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</si>
  <si>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</si>
  <si>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</si>
  <si>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</si>
  <si>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</si>
  <si>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</si>
  <si>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</si>
  <si>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</si>
  <si>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</si>
  <si>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</si>
  <si>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</si>
  <si>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</si>
  <si>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</si>
  <si>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</si>
  <si>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</si>
  <si>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</si>
  <si>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</si>
  <si>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</si>
  <si>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</si>
  <si>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</si>
  <si>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</si>
  <si>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</si>
  <si>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</si>
  <si>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</si>
  <si>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</si>
  <si>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</si>
  <si>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</si>
  <si>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</si>
  <si>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</si>
  <si>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</si>
  <si>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</si>
  <si>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</si>
  <si>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</si>
  <si>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</si>
  <si>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</si>
  <si>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</si>
  <si>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</si>
  <si>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</si>
  <si>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</si>
  <si>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</si>
  <si>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</si>
  <si>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</si>
  <si>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</si>
  <si>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</si>
  <si>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</si>
  <si>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</si>
  <si>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</si>
  <si>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</si>
  <si>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</si>
  <si>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</si>
  <si>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</si>
  <si>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</si>
  <si>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</si>
  <si>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</si>
  <si>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</si>
  <si>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</si>
  <si>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</si>
  <si>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</si>
  <si>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</si>
  <si>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</si>
  <si>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</si>
  <si>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</si>
  <si>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</si>
  <si>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</si>
  <si>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</si>
  <si>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</si>
  <si>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</si>
  <si>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</si>
  <si>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</si>
  <si>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</si>
  <si>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</si>
  <si>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</si>
  <si>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</si>
  <si>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</si>
  <si>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</si>
  <si>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</si>
  <si>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</si>
  <si>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</si>
  <si>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</si>
  <si>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</si>
  <si>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</si>
  <si>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</si>
  <si>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</si>
  <si>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</si>
  <si>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</si>
  <si>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</si>
  <si>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</si>
  <si>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</si>
  <si>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</si>
  <si>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</si>
  <si>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</si>
  <si>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</si>
  <si>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</si>
  <si>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</si>
  <si>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</si>
  <si>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</si>
  <si>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</si>
  <si>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</si>
  <si>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</si>
  <si>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</si>
  <si>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</si>
  <si>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</si>
  <si>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</si>
  <si>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</si>
  <si>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</si>
  <si>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</si>
  <si>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</si>
  <si>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</si>
  <si>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</si>
  <si>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</si>
  <si>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</si>
  <si>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</si>
  <si>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</si>
  <si>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</si>
  <si>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</si>
  <si>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</si>
  <si>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</si>
  <si>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</si>
  <si>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</si>
  <si>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</si>
  <si>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</si>
  <si>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</si>
  <si>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</si>
  <si>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</si>
  <si>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</si>
  <si>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</si>
  <si>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</si>
  <si>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</si>
  <si>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</si>
  <si>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</si>
  <si>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</si>
  <si>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</si>
  <si>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</si>
  <si>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</si>
  <si>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</si>
  <si>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</si>
  <si>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</si>
  <si>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</si>
  <si>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</si>
  <si>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</si>
  <si>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</si>
  <si>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</si>
  <si>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</si>
  <si>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</si>
  <si>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</si>
  <si>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</si>
  <si>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</si>
  <si>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</si>
  <si>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</si>
  <si>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</si>
  <si>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</si>
  <si>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</si>
  <si>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</si>
  <si>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</si>
  <si>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</si>
  <si>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</si>
  <si>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</si>
  <si>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</si>
  <si>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</si>
  <si>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</si>
  <si>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</si>
  <si>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</si>
  <si>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</si>
  <si>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</si>
  <si>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</si>
  <si>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</si>
  <si>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</si>
  <si>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</si>
  <si>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</si>
  <si>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</si>
  <si>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</si>
  <si>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</si>
  <si>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</si>
  <si>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</si>
  <si>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</si>
  <si>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</si>
  <si>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</si>
  <si>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</si>
  <si>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</si>
  <si>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</si>
  <si>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</si>
  <si>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</si>
  <si>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</si>
  <si>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</si>
  <si>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</si>
  <si>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</si>
  <si>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</si>
  <si>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</si>
  <si>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</si>
  <si>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</si>
  <si>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</si>
  <si>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</si>
  <si>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</si>
  <si>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</si>
  <si>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</si>
  <si>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</si>
  <si>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</si>
  <si>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</si>
  <si>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</si>
  <si>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</si>
  <si>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</si>
  <si>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</si>
  <si>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</si>
  <si>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</si>
  <si>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</si>
  <si>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</si>
  <si>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</si>
  <si>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</si>
  <si>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</si>
  <si>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</si>
  <si>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</si>
  <si>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</si>
  <si>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</si>
  <si>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</si>
  <si>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</si>
  <si>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</si>
  <si>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</si>
  <si>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</si>
  <si>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</si>
  <si>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</si>
  <si>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</si>
  <si>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</si>
  <si>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</si>
  <si>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</si>
  <si>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</si>
  <si>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</si>
  <si>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</si>
  <si>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</si>
  <si>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</si>
  <si>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</si>
  <si>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</si>
  <si>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</si>
  <si>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</si>
  <si>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</si>
  <si>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</si>
  <si>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</si>
  <si>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</si>
  <si>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</si>
  <si>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</si>
  <si>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</si>
  <si>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</si>
  <si>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</si>
  <si>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</si>
  <si>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</si>
  <si>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</si>
  <si>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</si>
  <si>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</si>
  <si>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</si>
  <si>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</si>
  <si>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</si>
  <si>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</si>
  <si>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</si>
  <si>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</si>
  <si>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</si>
  <si>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</si>
  <si>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</si>
  <si>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</si>
  <si>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</si>
  <si>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</si>
  <si>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</si>
  <si>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</si>
  <si>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</si>
  <si>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</si>
  <si>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</si>
  <si>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</si>
  <si>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</si>
  <si>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</si>
  <si>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</si>
  <si>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</si>
  <si>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</si>
  <si>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</si>
  <si>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</si>
  <si>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</si>
  <si>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</si>
  <si>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</si>
  <si>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</si>
  <si>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</si>
  <si>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</si>
  <si>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</si>
  <si>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</si>
  <si>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</si>
  <si>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</si>
  <si>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</si>
  <si>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</si>
  <si>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</si>
  <si>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</si>
  <si>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</si>
  <si>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</si>
  <si>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</si>
  <si>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</si>
  <si>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</si>
  <si>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</si>
  <si>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</si>
  <si>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</si>
  <si>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</si>
  <si>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</si>
  <si>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</si>
  <si>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</si>
  <si>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</si>
  <si>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</si>
  <si>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</si>
  <si>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</si>
  <si>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</si>
  <si>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</si>
  <si>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</si>
  <si>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</si>
  <si>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</si>
  <si>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</si>
  <si>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</si>
  <si>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</si>
  <si>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</si>
  <si>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</si>
  <si>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</si>
  <si>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</si>
  <si>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</si>
  <si>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</si>
  <si>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</si>
  <si>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</si>
  <si>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</si>
  <si>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</si>
  <si>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</si>
  <si>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</si>
  <si>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</si>
  <si>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</si>
  <si>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</si>
  <si>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</si>
  <si>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</si>
  <si>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</si>
  <si>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</si>
  <si>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</si>
  <si>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</si>
  <si>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</si>
  <si>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</si>
  <si>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</si>
  <si>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</si>
  <si>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</si>
  <si>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</si>
  <si>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</si>
  <si>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</si>
  <si>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</si>
  <si>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</si>
  <si>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</si>
  <si>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</si>
  <si>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</si>
  <si>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</si>
  <si>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</si>
  <si>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</si>
  <si>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</si>
  <si>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</si>
  <si>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</si>
  <si>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</si>
  <si>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</si>
  <si>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</si>
  <si>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</si>
  <si>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</si>
  <si>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</si>
  <si>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</si>
  <si>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</si>
  <si>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</si>
  <si>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</si>
  <si>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</si>
  <si>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</si>
  <si>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</si>
  <si>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</si>
  <si>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</si>
  <si>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</si>
  <si>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</si>
  <si>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</si>
  <si>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</si>
  <si>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</si>
  <si>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</si>
  <si>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</si>
  <si>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</si>
  <si>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</si>
  <si>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</si>
  <si>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</si>
  <si>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</si>
  <si>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</si>
  <si>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</si>
  <si>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</si>
  <si>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</si>
  <si>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</si>
  <si>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</si>
  <si>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</si>
  <si>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</si>
  <si>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</si>
  <si>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</si>
  <si>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</si>
  <si>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</si>
  <si>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</si>
  <si>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</si>
  <si>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</si>
  <si>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</si>
  <si>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</si>
  <si>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</si>
  <si>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</si>
  <si>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</si>
  <si>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</si>
  <si>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</si>
  <si>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</si>
  <si>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</si>
  <si>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</si>
  <si>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</si>
  <si>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</si>
  <si>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</si>
  <si>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</si>
  <si>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</si>
  <si>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</si>
  <si>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</si>
  <si>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</si>
  <si>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</si>
  <si>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</si>
  <si>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</si>
  <si>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</si>
  <si>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</si>
  <si>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</si>
  <si>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</si>
  <si>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</si>
  <si>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</si>
  <si>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</si>
  <si>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</si>
  <si>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</si>
  <si>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</si>
  <si>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</si>
  <si>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</si>
  <si>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</si>
  <si>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</si>
  <si>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</si>
  <si>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</si>
  <si>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</si>
  <si>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</si>
  <si>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</si>
  <si>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</si>
  <si>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</si>
  <si>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</si>
  <si>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</si>
  <si>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</si>
  <si>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</si>
  <si>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</si>
  <si>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</si>
  <si>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</si>
  <si>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</si>
  <si>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</si>
  <si>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</si>
  <si>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</si>
  <si>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</si>
  <si>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</si>
  <si>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</si>
  <si>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</si>
  <si>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</si>
  <si>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</si>
  <si>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</si>
  <si>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</si>
  <si>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</si>
  <si>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</si>
  <si>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</si>
  <si>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</si>
  <si>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</si>
  <si>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</si>
  <si>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</si>
  <si>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</si>
  <si>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</si>
  <si>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</si>
  <si>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</si>
  <si>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</si>
  <si>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</si>
  <si>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</si>
  <si>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</si>
  <si>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</si>
  <si>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</si>
  <si>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</si>
  <si>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</si>
  <si>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</si>
  <si>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</si>
  <si>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</si>
  <si>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</si>
  <si>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</si>
  <si>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</si>
  <si>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</si>
  <si>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</si>
  <si>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</si>
  <si>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</si>
  <si>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</si>
  <si>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</si>
  <si>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</si>
  <si>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</si>
  <si>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</si>
  <si>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</si>
  <si>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</si>
  <si>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</si>
  <si>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</si>
  <si>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</si>
  <si>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</si>
  <si>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</si>
  <si>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</si>
  <si>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</si>
  <si>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</si>
  <si>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</si>
  <si>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</si>
  <si>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</si>
  <si>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</si>
  <si>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</si>
  <si>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</si>
  <si>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</si>
  <si>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</si>
  <si>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</si>
  <si>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</si>
  <si>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</si>
  <si>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</si>
  <si>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</si>
  <si>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</si>
  <si>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</si>
  <si>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</si>
  <si>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</si>
  <si>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</si>
  <si>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</si>
  <si>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</si>
  <si>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</si>
  <si>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</si>
  <si>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</si>
  <si>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</si>
  <si>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</si>
  <si>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</si>
  <si>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</si>
  <si>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</si>
  <si>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</si>
  <si>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</si>
  <si>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</si>
  <si>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</si>
  <si>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</si>
  <si>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</si>
  <si>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</si>
  <si>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</si>
  <si>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</si>
  <si>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</si>
  <si>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</si>
  <si>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</si>
  <si>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</si>
  <si>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</si>
  <si>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</si>
  <si>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</si>
  <si>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</si>
  <si>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</si>
  <si>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</si>
  <si>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</si>
  <si>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</si>
  <si>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</si>
  <si>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</si>
  <si>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</si>
  <si>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</si>
  <si>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</si>
  <si>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</si>
  <si>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</si>
  <si>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</si>
  <si>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</si>
  <si>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</si>
  <si>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</si>
  <si>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</si>
  <si>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</si>
  <si>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</si>
  <si>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</si>
  <si>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</si>
  <si>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</si>
  <si>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</si>
  <si>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</si>
  <si>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</si>
  <si>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</si>
  <si>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</si>
  <si>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</si>
  <si>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</si>
  <si>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</si>
  <si>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</si>
  <si>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</si>
  <si>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</si>
  <si>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</si>
  <si>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</si>
  <si>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</si>
  <si>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</si>
  <si>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</si>
  <si>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</si>
  <si>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</si>
  <si>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</si>
  <si>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</si>
  <si>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</si>
  <si>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</si>
  <si>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</si>
  <si>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</si>
  <si>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</si>
  <si>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</si>
  <si>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</si>
  <si>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</si>
  <si>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</si>
  <si>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</si>
  <si>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</si>
  <si>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</si>
  <si>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</si>
  <si>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</si>
  <si>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</si>
  <si>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</si>
  <si>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</si>
  <si>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</si>
  <si>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</si>
  <si>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</si>
  <si>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</si>
  <si>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</si>
  <si>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</si>
  <si>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</si>
  <si>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</si>
  <si>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</si>
  <si>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</si>
  <si>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</si>
  <si>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</si>
  <si>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</si>
  <si>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</si>
  <si>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</si>
  <si>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</si>
  <si>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</si>
  <si>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</si>
  <si>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</si>
  <si>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</si>
  <si>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</si>
  <si>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</si>
  <si>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</si>
  <si>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</si>
  <si>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</si>
  <si>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</si>
  <si>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</si>
  <si>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</si>
  <si>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</si>
  <si>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</si>
  <si>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</si>
  <si>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</si>
  <si>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</si>
  <si>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</si>
  <si>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</si>
  <si>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</si>
  <si>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</si>
  <si>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</si>
  <si>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</si>
  <si>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</si>
  <si>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</si>
  <si>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</si>
  <si>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</si>
  <si>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</si>
  <si>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</si>
  <si>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</si>
  <si>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</si>
  <si>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</si>
  <si>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</si>
  <si>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</si>
  <si>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</si>
  <si>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</si>
  <si>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</si>
  <si>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</si>
  <si>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</si>
  <si>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</si>
  <si>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</si>
  <si>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</si>
  <si>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</si>
  <si>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</si>
  <si>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</si>
  <si>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</si>
  <si>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</si>
  <si>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</si>
  <si>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</si>
  <si>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</si>
  <si>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</si>
  <si>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</si>
  <si>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</si>
  <si>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</si>
  <si>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</si>
  <si>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</si>
  <si>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</si>
  <si>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</si>
  <si>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</si>
  <si>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</si>
  <si>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</si>
  <si>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</si>
  <si>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</si>
  <si>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</si>
  <si>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</si>
  <si>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</si>
  <si>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</si>
  <si>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</si>
  <si>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</si>
  <si>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</si>
  <si>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</si>
  <si>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</si>
  <si>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</si>
  <si>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</si>
  <si>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</si>
  <si>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</si>
  <si>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</si>
  <si>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</si>
  <si>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</si>
  <si>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</si>
  <si>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</si>
  <si>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</si>
  <si>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</si>
  <si>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</si>
  <si>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</si>
  <si>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</si>
  <si>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</si>
  <si>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</si>
  <si>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</si>
  <si>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</si>
  <si>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</si>
  <si>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</si>
  <si>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</si>
  <si>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</si>
  <si>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</si>
  <si>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</si>
  <si>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</si>
  <si>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</si>
  <si>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</si>
  <si>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</si>
  <si>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</si>
  <si>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</si>
  <si>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</si>
  <si>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</si>
  <si>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</si>
  <si>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</si>
  <si>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</si>
  <si>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</si>
  <si>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</si>
  <si>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</si>
  <si>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</si>
  <si>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</si>
  <si>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</si>
  <si>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</si>
  <si>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</si>
  <si>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</si>
  <si>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</si>
  <si>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</si>
  <si>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</si>
  <si>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</si>
  <si>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</si>
  <si>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</si>
  <si>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</si>
  <si>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</si>
  <si>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</si>
  <si>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</si>
  <si>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</si>
  <si>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</si>
  <si>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</si>
  <si>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</si>
  <si>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</si>
  <si>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</si>
  <si>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</si>
  <si>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</si>
  <si>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</si>
  <si>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</si>
  <si>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</si>
  <si>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</si>
  <si>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</si>
  <si>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</si>
  <si>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</si>
  <si>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</si>
  <si>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</si>
  <si>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</si>
  <si>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</si>
  <si>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</si>
  <si>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</si>
  <si>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</si>
  <si>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</si>
  <si>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</si>
  <si>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</si>
  <si>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</si>
  <si>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</si>
  <si>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</si>
  <si>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</si>
  <si>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</si>
  <si>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</si>
  <si>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</si>
  <si>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</si>
  <si>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</si>
  <si>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</si>
  <si>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</si>
  <si>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</si>
  <si>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</si>
  <si>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</si>
  <si>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</si>
  <si>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</si>
  <si>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</si>
  <si>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</si>
  <si>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</si>
  <si>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</si>
  <si>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</si>
  <si>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</si>
  <si>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</si>
  <si>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</si>
  <si>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</si>
  <si>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</si>
  <si>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</si>
  <si>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</si>
  <si>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</si>
  <si>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</si>
  <si>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</si>
  <si>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</si>
  <si>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</si>
  <si>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</si>
  <si>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</si>
  <si>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</si>
  <si>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</si>
  <si>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</si>
  <si>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</si>
  <si>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</si>
  <si>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</si>
  <si>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</si>
  <si>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</si>
  <si>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</si>
  <si>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</si>
  <si>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</si>
  <si>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</si>
  <si>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</si>
  <si>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</si>
  <si>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</si>
  <si>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</si>
  <si>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</si>
  <si>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</si>
  <si>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</si>
  <si>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</si>
  <si>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</si>
  <si>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</si>
  <si>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</si>
  <si>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</si>
  <si>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</si>
  <si>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</si>
  <si>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</si>
  <si>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</si>
  <si>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</si>
  <si>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</si>
  <si>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</si>
  <si>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</si>
  <si>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</si>
  <si>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</si>
  <si>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</si>
  <si>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</si>
  <si>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</si>
  <si>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</si>
  <si>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</si>
  <si>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</si>
  <si>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</si>
  <si>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</si>
  <si>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</si>
  <si>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</si>
  <si>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</si>
  <si>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</si>
  <si>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</si>
  <si>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</si>
  <si>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</si>
  <si>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</si>
  <si>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</si>
  <si>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</si>
  <si>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</si>
  <si>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</si>
  <si>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</si>
  <si>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</si>
  <si>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</si>
  <si>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</si>
  <si>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</si>
  <si>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</si>
  <si>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</si>
  <si>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</si>
  <si>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</si>
  <si>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</si>
  <si>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</si>
  <si>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</si>
  <si>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</si>
  <si>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</si>
  <si>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</si>
  <si>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</si>
  <si>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</si>
  <si>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</si>
  <si>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</si>
  <si>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</si>
  <si>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</si>
  <si>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</si>
  <si>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</si>
  <si>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</si>
  <si>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</si>
  <si>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</si>
  <si>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</si>
  <si>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</si>
  <si>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</si>
  <si>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</si>
  <si>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</si>
  <si>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</si>
  <si>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</si>
  <si>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</si>
  <si>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</si>
  <si>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</si>
  <si>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</si>
  <si>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</si>
  <si>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</si>
  <si>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</si>
  <si>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</si>
  <si>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</si>
  <si>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</si>
  <si>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</si>
  <si>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</si>
  <si>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</si>
  <si>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</si>
  <si>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</si>
  <si>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</si>
  <si>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</si>
  <si>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</si>
  <si>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</si>
  <si>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</si>
  <si>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</si>
  <si>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</si>
  <si>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</si>
  <si>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</si>
  <si>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</si>
  <si>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</si>
  <si>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</si>
  <si>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</si>
  <si>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</si>
  <si>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</si>
  <si>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</si>
  <si>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</si>
  <si>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</si>
  <si>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</si>
  <si>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</si>
  <si>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</si>
  <si>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</si>
  <si>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</si>
  <si>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</si>
  <si>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</si>
  <si>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</si>
  <si>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</si>
  <si>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</si>
  <si>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</si>
  <si>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</si>
  <si>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</si>
  <si>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</si>
  <si>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</si>
  <si>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</si>
  <si>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</si>
  <si>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</si>
  <si>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</si>
  <si>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</si>
  <si>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</si>
  <si>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</si>
  <si>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</si>
  <si>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</si>
  <si>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</si>
  <si>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</si>
  <si>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</si>
  <si>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</si>
  <si>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</si>
  <si>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</si>
  <si>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</si>
  <si>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</si>
  <si>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</si>
  <si>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</si>
  <si>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</si>
  <si>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</si>
  <si>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</si>
  <si>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</si>
  <si>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</si>
  <si>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</si>
  <si>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</si>
  <si>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</si>
  <si>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</si>
  <si>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</si>
  <si>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</si>
  <si>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</si>
  <si>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</si>
  <si>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</si>
  <si>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</si>
  <si>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</si>
  <si>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</si>
  <si>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</si>
  <si>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</si>
  <si>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</si>
  <si>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</si>
  <si>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</si>
  <si>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</si>
  <si>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</si>
  <si>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</si>
  <si>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</si>
  <si>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</si>
  <si>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</si>
  <si>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</si>
  <si>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</si>
  <si>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</si>
  <si>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</si>
  <si>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</si>
  <si>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</si>
  <si>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</si>
  <si>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</si>
  <si>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</si>
  <si>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</si>
  <si>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</si>
  <si>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</si>
  <si>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</si>
  <si>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</si>
  <si>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</si>
  <si>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</si>
  <si>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</si>
  <si>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</si>
  <si>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</si>
  <si>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</si>
  <si>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</si>
  <si>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</si>
  <si>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</si>
  <si>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</si>
  <si>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</si>
  <si>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</si>
  <si>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</si>
  <si>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</si>
  <si>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</si>
  <si>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</si>
  <si>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</si>
  <si>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</si>
  <si>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</si>
  <si>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</si>
  <si>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</si>
  <si>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</si>
  <si>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</si>
  <si>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</si>
  <si>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</si>
  <si>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</si>
  <si>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</si>
  <si>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</si>
  <si>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</si>
  <si>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</si>
  <si>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</si>
  <si>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</si>
  <si>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</si>
  <si>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</si>
  <si>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</si>
  <si>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</si>
  <si>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</si>
  <si>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</si>
  <si>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</si>
  <si>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</si>
  <si>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</si>
  <si>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</si>
  <si>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</si>
  <si>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</si>
  <si>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</si>
  <si>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</si>
  <si>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</si>
  <si>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</si>
  <si>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</si>
  <si>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</si>
  <si>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</si>
  <si>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</si>
  <si>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</si>
  <si>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</si>
  <si>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</si>
  <si>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</si>
  <si>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</si>
  <si>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</si>
  <si>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</si>
  <si>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</si>
  <si>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</si>
  <si>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</si>
  <si>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</si>
  <si>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</si>
  <si>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</si>
  <si>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</si>
  <si>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</si>
  <si>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</si>
  <si>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</si>
  <si>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</si>
  <si>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</si>
  <si>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</si>
  <si>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</si>
  <si>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</si>
  <si>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</si>
  <si>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</si>
  <si>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</si>
  <si>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</si>
  <si>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</si>
  <si>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</si>
  <si>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</si>
  <si>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</si>
  <si>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</si>
  <si>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</si>
  <si>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</si>
  <si>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</si>
  <si>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</si>
  <si>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</si>
  <si>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</si>
  <si>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</si>
  <si>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</si>
  <si>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</si>
  <si>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</si>
  <si>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</si>
  <si>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</si>
  <si>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</si>
  <si>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</si>
  <si>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</si>
  <si>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</si>
  <si>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</si>
  <si>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</si>
  <si>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</si>
  <si>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</si>
  <si>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</si>
  <si>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</si>
  <si>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</si>
  <si>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</si>
  <si>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</si>
  <si>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</si>
  <si>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</si>
  <si>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</si>
  <si>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</si>
  <si>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</si>
  <si>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</si>
  <si>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</si>
  <si>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</si>
  <si>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</si>
  <si>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</si>
  <si>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</si>
  <si>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</si>
  <si>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</si>
  <si>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</si>
  <si>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</si>
  <si>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</si>
  <si>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</si>
  <si>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</si>
  <si>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</si>
  <si>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</si>
  <si>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</si>
  <si>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</si>
  <si>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</si>
  <si>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</si>
  <si>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</si>
  <si>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</si>
  <si>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</si>
  <si>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</si>
  <si>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</si>
  <si>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</si>
  <si>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</si>
  <si>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</si>
  <si>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</si>
  <si>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</si>
  <si>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</si>
  <si>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</si>
  <si>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</si>
  <si>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</si>
  <si>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</si>
  <si>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</si>
  <si>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</si>
  <si>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</si>
  <si>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</si>
  <si>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</si>
  <si>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</si>
  <si>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</si>
  <si>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</si>
  <si>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</si>
  <si>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</si>
  <si>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</si>
  <si>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</si>
  <si>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</si>
  <si>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</si>
  <si>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</si>
  <si>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</si>
  <si>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</si>
  <si>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</si>
  <si>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</si>
  <si>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</si>
  <si>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</si>
  <si>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</si>
  <si>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</si>
  <si>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</si>
  <si>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</si>
  <si>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</si>
  <si>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</si>
  <si>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</si>
  <si>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</si>
  <si>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</si>
  <si>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</si>
  <si>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</si>
  <si>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</si>
  <si>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</si>
  <si>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</si>
  <si>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</si>
  <si>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</si>
  <si>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</si>
  <si>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</si>
  <si>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</si>
  <si>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</si>
  <si>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</si>
  <si>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</si>
  <si>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</si>
  <si>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</si>
  <si>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</si>
  <si>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</si>
  <si>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</si>
  <si>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</si>
  <si>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</si>
  <si>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</si>
  <si>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</si>
  <si>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</si>
  <si>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</si>
  <si>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</si>
  <si>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</si>
  <si>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</si>
  <si>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</si>
  <si>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</si>
  <si>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</si>
  <si>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</si>
  <si>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</si>
  <si>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</si>
  <si>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</si>
  <si>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</si>
  <si>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</si>
  <si>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</si>
  <si>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</si>
  <si>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</si>
  <si>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</si>
  <si>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</si>
  <si>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</si>
  <si>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</si>
  <si>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</si>
  <si>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</si>
  <si>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</si>
  <si>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</si>
  <si>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</si>
  <si>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</si>
  <si>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</si>
  <si>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</si>
  <si>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</si>
  <si>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</si>
  <si>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</si>
  <si>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</si>
  <si>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</si>
  <si>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</si>
  <si>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</si>
  <si>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</si>
  <si>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</si>
  <si>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</si>
  <si>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</si>
  <si>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</si>
  <si>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</si>
  <si>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</si>
  <si>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</si>
  <si>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</si>
  <si>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</si>
  <si>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</si>
  <si>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</si>
  <si>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</si>
  <si>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</si>
  <si>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</si>
  <si>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</si>
  <si>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</si>
  <si>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</si>
  <si>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</si>
  <si>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</si>
  <si>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</si>
  <si>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</si>
  <si>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</si>
  <si>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</si>
  <si>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</si>
  <si>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</si>
  <si>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</si>
  <si>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</si>
  <si>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</si>
  <si>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</si>
  <si>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</si>
  <si>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</si>
  <si>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</si>
  <si>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</si>
  <si>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</si>
  <si>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</si>
  <si>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</si>
  <si>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</si>
  <si>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</si>
  <si>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</si>
  <si>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</si>
  <si>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</si>
  <si>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</si>
  <si>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</si>
  <si>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</si>
  <si>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</si>
  <si>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</si>
  <si>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</si>
  <si>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</si>
  <si>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</si>
  <si>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</si>
  <si>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</si>
  <si>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</si>
  <si>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</si>
  <si>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</si>
  <si>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</si>
  <si>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</si>
  <si>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</si>
  <si>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</si>
  <si>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</si>
  <si>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</si>
  <si>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</si>
  <si>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</si>
  <si>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</si>
  <si>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</si>
  <si>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</si>
  <si>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</si>
  <si>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</si>
  <si>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</si>
  <si>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</si>
  <si>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</si>
  <si>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</si>
  <si>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</si>
  <si>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</si>
  <si>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</si>
  <si>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</si>
  <si>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</si>
  <si>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</si>
  <si>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</si>
  <si>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</si>
  <si>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</si>
  <si>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</si>
  <si>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</si>
  <si>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</si>
  <si>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</si>
  <si>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</si>
  <si>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</si>
  <si>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</si>
  <si>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</si>
  <si>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</si>
  <si>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</si>
  <si>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</si>
  <si>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</si>
  <si>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</si>
  <si>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</si>
  <si>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</si>
  <si>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</si>
  <si>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</si>
  <si>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</si>
  <si>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</si>
  <si>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</si>
  <si>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</si>
  <si>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</si>
  <si>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</si>
  <si>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</si>
  <si>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</si>
  <si>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</si>
  <si>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</si>
  <si>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</si>
  <si>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</si>
  <si>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</si>
  <si>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</si>
  <si>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</si>
  <si>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</si>
  <si>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</si>
  <si>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</si>
  <si>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</si>
  <si>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</si>
  <si>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</si>
  <si>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</si>
  <si>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</si>
  <si>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</si>
  <si>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</si>
  <si>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</si>
  <si>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</si>
  <si>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</si>
  <si>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</si>
  <si>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</si>
  <si>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</si>
  <si>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</si>
  <si>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</si>
  <si>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</si>
  <si>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</si>
  <si>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</si>
  <si>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</si>
  <si>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</si>
  <si>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</si>
  <si>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</si>
  <si>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</si>
  <si>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</si>
  <si>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</si>
  <si>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</si>
  <si>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</si>
  <si>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</si>
  <si>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</si>
  <si>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</si>
  <si>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</si>
  <si>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</si>
  <si>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</si>
  <si>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</si>
  <si>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</si>
  <si>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</si>
  <si>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</si>
  <si>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</si>
  <si>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</si>
  <si>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</si>
  <si>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</si>
  <si>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</si>
  <si>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</si>
  <si>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</si>
  <si>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</si>
  <si>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</si>
  <si>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</si>
  <si>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</si>
  <si>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</si>
  <si>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</si>
  <si>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</si>
  <si>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</si>
  <si>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</si>
  <si>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</si>
  <si>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</si>
  <si>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</si>
  <si>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</si>
  <si>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</si>
  <si>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</si>
  <si>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</si>
  <si>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</si>
  <si>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</si>
  <si>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</si>
  <si>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</si>
  <si>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</si>
  <si>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</si>
  <si>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</si>
  <si>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</si>
  <si>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</si>
  <si>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</si>
  <si>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</si>
  <si>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</si>
  <si>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</si>
  <si>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</si>
  <si>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</si>
  <si>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</si>
  <si>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</si>
  <si>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</si>
  <si>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</si>
  <si>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</si>
  <si>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</si>
  <si>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</si>
  <si>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</si>
  <si>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</si>
  <si>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</si>
  <si>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</si>
  <si>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</si>
  <si>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</si>
  <si>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</si>
  <si>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</si>
  <si>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</si>
  <si>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</si>
  <si>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</si>
  <si>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</si>
  <si>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</si>
  <si>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</si>
  <si>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</si>
  <si>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</si>
  <si>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</si>
  <si>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</si>
  <si>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</si>
  <si>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</si>
  <si>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</si>
  <si>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</si>
  <si>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</si>
  <si>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</si>
  <si>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</si>
  <si>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</si>
  <si>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</si>
  <si>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</si>
  <si>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</si>
  <si>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</si>
  <si>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</si>
  <si>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</si>
  <si>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</si>
  <si>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</si>
  <si>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</si>
  <si>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</si>
  <si>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</si>
  <si>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</si>
  <si>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</si>
  <si>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</si>
  <si>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</si>
  <si>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</si>
  <si>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</si>
  <si>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</si>
  <si>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</si>
  <si>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</si>
  <si>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</si>
  <si>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</si>
  <si>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</si>
  <si>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</si>
  <si>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</si>
  <si>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</si>
  <si>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</si>
  <si>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</si>
  <si>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</si>
  <si>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</si>
  <si>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</si>
  <si>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</si>
  <si>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</si>
  <si>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</si>
  <si>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</si>
  <si>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</si>
  <si>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</si>
  <si>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</si>
  <si>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</si>
  <si>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</si>
  <si>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</si>
  <si>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</si>
  <si>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</si>
  <si>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</si>
  <si>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</si>
  <si>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</si>
  <si>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</si>
  <si>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</si>
  <si>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</si>
  <si>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</si>
  <si>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</si>
  <si>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</si>
  <si>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</si>
  <si>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</si>
  <si>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</si>
  <si>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</si>
  <si>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</si>
  <si>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</si>
  <si>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</si>
  <si>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</si>
  <si>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</si>
  <si>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</si>
  <si>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</si>
  <si>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</si>
  <si>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</si>
  <si>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</si>
  <si>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</si>
  <si>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</si>
  <si>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</si>
  <si>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</si>
  <si>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</si>
  <si>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</si>
  <si>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</si>
  <si>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</si>
  <si>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</si>
  <si>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</si>
  <si>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</si>
  <si>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</si>
  <si>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</si>
  <si>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</si>
  <si>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</si>
  <si>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</si>
  <si>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</si>
  <si>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</si>
  <si>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</si>
  <si>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</si>
  <si>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</si>
  <si>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</si>
  <si>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</si>
  <si>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</si>
  <si>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</si>
  <si>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</si>
  <si>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</si>
  <si>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</si>
  <si>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</si>
  <si>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</si>
  <si>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</si>
  <si>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</si>
  <si>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</si>
  <si>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</si>
  <si>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</si>
  <si>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</si>
  <si>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</si>
  <si>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</si>
  <si>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</si>
  <si>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</si>
  <si>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</si>
  <si>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</si>
  <si>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</si>
  <si>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</si>
  <si>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</si>
  <si>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</si>
  <si>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</si>
  <si>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</si>
  <si>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</si>
  <si>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</si>
  <si>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</si>
  <si>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</si>
  <si>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</si>
  <si>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</si>
  <si>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</si>
  <si>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</si>
  <si>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</si>
  <si>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</si>
  <si>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</si>
  <si>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</si>
  <si>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</si>
  <si>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</si>
  <si>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</si>
  <si>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</si>
  <si>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</si>
  <si>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</si>
  <si>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</si>
  <si>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</si>
  <si>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</si>
  <si>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</si>
  <si>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</si>
  <si>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</si>
  <si>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</si>
  <si>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</si>
  <si>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</si>
  <si>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</si>
  <si>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</si>
  <si>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</si>
  <si>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</si>
  <si>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</si>
  <si>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</si>
  <si>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</si>
  <si>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</si>
  <si>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</si>
  <si>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</si>
  <si>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</si>
  <si>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</si>
  <si>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</si>
  <si>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</si>
  <si>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</si>
  <si>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</si>
  <si>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</si>
  <si>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</si>
  <si>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</si>
  <si>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</si>
  <si>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</si>
  <si>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</si>
  <si>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</si>
  <si>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</si>
  <si>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</si>
  <si>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</si>
  <si>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</si>
  <si>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</si>
  <si>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</si>
  <si>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</si>
  <si>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</si>
  <si>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</si>
  <si>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</si>
  <si>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</si>
  <si>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</si>
  <si>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</si>
  <si>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</si>
  <si>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</si>
  <si>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</si>
  <si>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</si>
  <si>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</si>
  <si>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</si>
  <si>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</si>
  <si>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</si>
  <si>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</si>
  <si>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</si>
  <si>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</si>
  <si>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</si>
  <si>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</si>
  <si>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</si>
  <si>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</si>
  <si>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</si>
  <si>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</si>
  <si>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</si>
  <si>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</si>
  <si>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</si>
  <si>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</si>
  <si>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</si>
  <si>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</si>
  <si>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</si>
  <si>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</si>
  <si>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</si>
  <si>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</si>
  <si>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</si>
  <si>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</si>
  <si>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</si>
  <si>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</si>
  <si>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</si>
  <si>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</si>
  <si>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</si>
  <si>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</si>
  <si>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</si>
  <si>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</si>
  <si>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</si>
  <si>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</si>
  <si>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</si>
  <si>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</si>
  <si>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</si>
  <si>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</si>
  <si>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</si>
  <si>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</si>
  <si>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</si>
  <si>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</si>
  <si>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</si>
  <si>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</si>
  <si>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</si>
  <si>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</si>
  <si>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</si>
  <si>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</si>
  <si>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</si>
  <si>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</si>
  <si>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</si>
  <si>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</si>
  <si>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</si>
  <si>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</si>
  <si>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</si>
  <si>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</si>
  <si>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</si>
  <si>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</si>
  <si>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</si>
  <si>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</si>
  <si>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</si>
  <si>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</si>
  <si>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</si>
  <si>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</si>
  <si>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</si>
  <si>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</si>
  <si>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</si>
  <si>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</si>
  <si>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</si>
  <si>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</si>
  <si>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</si>
  <si>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</si>
  <si>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</si>
  <si>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</si>
  <si>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</si>
  <si>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</si>
  <si>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</si>
  <si>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</si>
  <si>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</si>
  <si>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</si>
  <si>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</si>
  <si>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</si>
  <si>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</si>
  <si>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</si>
  <si>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</si>
  <si>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</si>
  <si>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</si>
  <si>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</si>
  <si>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</si>
  <si>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</si>
  <si>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</si>
  <si>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</si>
  <si>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</si>
  <si>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</si>
  <si>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</si>
  <si>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</si>
  <si>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</si>
  <si>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</si>
  <si>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</si>
  <si>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</si>
  <si>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</si>
  <si>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</si>
  <si>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</si>
  <si>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</si>
  <si>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</si>
  <si>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</si>
  <si>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</si>
  <si>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</si>
  <si>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</si>
  <si>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</si>
  <si>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</si>
  <si>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</si>
  <si>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</si>
  <si>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</si>
  <si>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</si>
  <si>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</si>
  <si>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</si>
  <si>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</si>
  <si>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</si>
  <si>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</si>
  <si>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</si>
  <si>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</si>
  <si>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</si>
  <si>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</si>
  <si>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</si>
  <si>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</si>
  <si>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</si>
  <si>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</si>
  <si>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</si>
  <si>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</si>
  <si>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</si>
  <si>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</si>
  <si>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</si>
  <si>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</si>
  <si>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</si>
  <si>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</si>
  <si>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</si>
  <si>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</si>
  <si>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</si>
  <si>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</si>
  <si>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</si>
  <si>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</si>
  <si>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</si>
  <si>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</si>
  <si>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</si>
  <si>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</si>
  <si>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</si>
  <si>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</si>
  <si>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</si>
  <si>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</si>
  <si>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</si>
  <si>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</si>
  <si>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</si>
  <si>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</si>
  <si>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</si>
  <si>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</si>
  <si>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</si>
  <si>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</si>
  <si>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</si>
  <si>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</si>
  <si>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</si>
  <si>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</si>
  <si>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</si>
  <si>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</si>
  <si>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</si>
  <si>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</si>
  <si>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</si>
  <si>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</si>
  <si>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</si>
  <si>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</si>
  <si>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</si>
  <si>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</si>
  <si>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</si>
  <si>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</si>
  <si>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</si>
  <si>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</si>
  <si>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</si>
  <si>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</si>
  <si>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</si>
  <si>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</si>
  <si>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</si>
  <si>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</si>
  <si>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</si>
  <si>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</si>
  <si>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</si>
  <si>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</si>
  <si>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</si>
  <si>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</si>
  <si>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</si>
  <si>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</si>
  <si>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</si>
  <si>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</si>
  <si>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</si>
  <si>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</si>
  <si>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</si>
  <si>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</si>
  <si>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</si>
  <si>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</si>
  <si>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</si>
  <si>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</si>
  <si>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</si>
  <si>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</si>
  <si>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</si>
  <si>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</si>
  <si>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</si>
  <si>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</si>
  <si>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</si>
  <si>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</si>
  <si>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</si>
  <si>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</si>
  <si>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</si>
  <si>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</si>
  <si>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</si>
  <si>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</si>
  <si>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</si>
  <si>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</si>
  <si>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</si>
  <si>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</si>
  <si>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</si>
  <si>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</si>
  <si>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</si>
  <si>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</si>
  <si>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</si>
  <si>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</si>
  <si>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</si>
  <si>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</si>
  <si>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</si>
  <si>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</si>
  <si>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</si>
  <si>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</si>
  <si>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</si>
  <si>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</si>
  <si>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</si>
  <si>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</si>
  <si>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</si>
  <si>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</si>
  <si>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</si>
  <si>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</si>
  <si>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</si>
  <si>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</si>
  <si>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</si>
  <si>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</si>
  <si>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</si>
  <si>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</si>
  <si>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</si>
  <si>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</si>
  <si>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</si>
  <si>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</si>
  <si>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</si>
  <si>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</si>
  <si>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</si>
  <si>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</si>
  <si>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</si>
  <si>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</si>
  <si>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</si>
  <si>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</si>
  <si>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</si>
  <si>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</si>
  <si>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</si>
  <si>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</si>
  <si>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</si>
  <si>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</si>
  <si>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</si>
  <si>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</si>
  <si>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</si>
  <si>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</si>
  <si>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</si>
  <si>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</si>
  <si>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</si>
  <si>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</si>
  <si>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</si>
  <si>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</si>
  <si>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</si>
  <si>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</si>
  <si>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</si>
  <si>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</si>
  <si>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</si>
  <si>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</si>
  <si>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</si>
  <si>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</si>
  <si>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</si>
  <si>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</si>
  <si>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</si>
  <si>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</si>
  <si>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</si>
  <si>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</si>
  <si>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</si>
  <si>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</si>
  <si>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</si>
  <si>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</si>
  <si>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</si>
  <si>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</si>
  <si>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</si>
  <si>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</si>
  <si>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</si>
  <si>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</si>
  <si>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</si>
  <si>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</si>
  <si>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</si>
  <si>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</si>
  <si>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</si>
  <si>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</si>
  <si>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</si>
  <si>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</si>
  <si>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</si>
  <si>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</si>
  <si>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</si>
  <si>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</si>
  <si>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</si>
  <si>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</si>
  <si>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</si>
  <si>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</si>
  <si>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</si>
  <si>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</si>
  <si>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</si>
  <si>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</si>
  <si>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</si>
  <si>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</si>
  <si>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</si>
  <si>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</si>
  <si>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</si>
  <si>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</si>
  <si>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</si>
  <si>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</si>
  <si>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</si>
  <si>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</si>
  <si>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</si>
  <si>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</si>
  <si>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</si>
  <si>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</si>
  <si>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</si>
  <si>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</si>
  <si>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</si>
  <si>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</si>
  <si>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</si>
  <si>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</si>
  <si>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</si>
  <si>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</si>
  <si>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</si>
  <si>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</si>
  <si>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</si>
  <si>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</si>
  <si>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</si>
  <si>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</si>
  <si>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</si>
  <si>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</si>
  <si>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</si>
  <si>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</si>
  <si>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</si>
  <si>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</si>
  <si>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</si>
  <si>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</si>
  <si>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</si>
  <si>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</si>
  <si>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</si>
  <si>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</si>
  <si>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</si>
  <si>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</si>
  <si>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</si>
  <si>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</si>
  <si>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</si>
  <si>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</si>
  <si>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</si>
  <si>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</si>
  <si>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</si>
  <si>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</si>
  <si>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</si>
  <si>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</si>
  <si>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</si>
  <si>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</si>
  <si>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</si>
  <si>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</si>
  <si>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</si>
  <si>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</si>
  <si>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</si>
  <si>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</si>
  <si>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</si>
  <si>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</si>
  <si>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</si>
  <si>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</si>
  <si>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</si>
  <si>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</si>
  <si>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</si>
  <si>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</si>
  <si>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</si>
  <si>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</si>
  <si>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</si>
  <si>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</si>
  <si>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</si>
  <si>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</si>
  <si>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</si>
  <si>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</si>
  <si>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</si>
  <si>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</si>
  <si>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</si>
  <si>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</si>
  <si>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</si>
  <si>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</si>
  <si>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</si>
  <si>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</si>
  <si>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</si>
  <si>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</si>
  <si>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</si>
  <si>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</si>
  <si>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</si>
  <si>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</si>
  <si>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</si>
  <si>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</si>
  <si>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</si>
  <si>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</si>
  <si>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</si>
  <si>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</si>
  <si>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</si>
  <si>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</si>
  <si>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</si>
  <si>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</si>
  <si>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</si>
  <si>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</si>
  <si>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</si>
  <si>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</si>
  <si>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</si>
  <si>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</si>
  <si>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</si>
  <si>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</si>
  <si>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</si>
  <si>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</si>
  <si>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</si>
  <si>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</si>
  <si>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</si>
  <si>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</si>
  <si>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</si>
  <si>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</si>
  <si>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</si>
  <si>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</si>
  <si>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</si>
  <si>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</si>
  <si>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</si>
  <si>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</si>
  <si>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</si>
  <si>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</si>
  <si>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</si>
  <si>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</si>
  <si>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</si>
  <si>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</si>
  <si>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</si>
  <si>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</si>
  <si>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</si>
  <si>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</si>
  <si>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</si>
  <si>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</si>
  <si>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</si>
  <si>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</si>
  <si>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</si>
  <si>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</si>
  <si>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</si>
  <si>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</si>
  <si>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</si>
  <si>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</si>
  <si>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</si>
  <si>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</si>
  <si>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</si>
  <si>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</si>
  <si>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</si>
  <si>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</si>
  <si>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</si>
  <si>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</si>
  <si>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</si>
  <si>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</si>
  <si>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</si>
  <si>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</si>
  <si>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</si>
  <si>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</si>
  <si>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</si>
  <si>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</si>
  <si>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</si>
  <si>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</si>
  <si>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</si>
  <si>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</si>
  <si>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</si>
  <si>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</si>
  <si>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</si>
  <si>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</si>
  <si>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</si>
  <si>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</si>
  <si>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</si>
  <si>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</si>
  <si>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</si>
  <si>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</si>
  <si>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</si>
  <si>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</si>
  <si>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</si>
  <si>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</si>
  <si>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</si>
  <si>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</si>
  <si>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</si>
  <si>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</si>
  <si>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</si>
  <si>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</si>
  <si>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</si>
  <si>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</si>
  <si>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</si>
  <si>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</si>
  <si>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</si>
  <si>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</si>
  <si>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</si>
  <si>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</si>
  <si>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</si>
  <si>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</si>
  <si>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</si>
  <si>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</si>
  <si>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</si>
  <si>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</si>
  <si>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</si>
  <si>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</si>
  <si>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</si>
  <si>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</si>
  <si>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</si>
  <si>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</si>
  <si>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</si>
  <si>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</si>
  <si>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</si>
  <si>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</si>
  <si>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</si>
  <si>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</si>
  <si>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</si>
  <si>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</si>
  <si>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</si>
  <si>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</si>
  <si>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</si>
  <si>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</si>
  <si>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</si>
  <si>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</si>
  <si>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</si>
  <si>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</si>
  <si>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</si>
  <si>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</si>
  <si>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</si>
  <si>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</si>
  <si>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</si>
  <si>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</si>
  <si>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</si>
  <si>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</si>
  <si>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</si>
  <si>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</si>
  <si>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</si>
  <si>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</si>
  <si>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</si>
  <si>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</si>
  <si>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</si>
  <si>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</si>
  <si>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</si>
  <si>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</si>
  <si>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</si>
  <si>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</si>
  <si>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</si>
  <si>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</si>
  <si>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</si>
  <si>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</si>
  <si>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</si>
  <si>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</si>
  <si>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</si>
  <si>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</si>
  <si>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</si>
  <si>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</si>
  <si>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</si>
  <si>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</si>
  <si>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</si>
  <si>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</si>
  <si>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</si>
  <si>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</si>
  <si>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</si>
  <si>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</si>
  <si>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</si>
  <si>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</si>
  <si>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</si>
  <si>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</si>
  <si>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</si>
  <si>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</si>
  <si>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</si>
  <si>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</si>
  <si>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</si>
  <si>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</si>
  <si>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</si>
  <si>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</si>
  <si>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</si>
  <si>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</si>
  <si>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</si>
  <si>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</si>
  <si>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</si>
  <si>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</si>
  <si>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</si>
  <si>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</si>
  <si>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</si>
  <si>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</si>
  <si>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</si>
  <si>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</si>
  <si>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</si>
  <si>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</si>
  <si>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</si>
  <si>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</si>
  <si>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</si>
  <si>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</si>
  <si>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</si>
  <si>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</si>
  <si>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</si>
  <si>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</si>
  <si>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</si>
  <si>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</si>
  <si>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</si>
  <si>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</si>
  <si>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</si>
  <si>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</si>
  <si>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</si>
  <si>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</si>
  <si>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</si>
  <si>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</si>
  <si>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</si>
  <si>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</si>
  <si>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</si>
  <si>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</si>
  <si>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</si>
  <si>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</si>
  <si>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</si>
  <si>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</si>
  <si>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</si>
  <si>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</si>
  <si>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</si>
  <si>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</si>
  <si>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</si>
  <si>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</si>
  <si>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</si>
  <si>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</si>
  <si>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</si>
  <si>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</si>
  <si>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</si>
  <si>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</si>
  <si>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</si>
  <si>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</si>
  <si>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</si>
  <si>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</si>
  <si>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</si>
  <si>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</si>
  <si>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</si>
  <si>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</si>
  <si>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</si>
  <si>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</si>
  <si>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</si>
  <si>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</si>
  <si>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</si>
  <si>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</si>
  <si>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</si>
  <si>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</si>
  <si>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</si>
  <si>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</si>
  <si>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</si>
  <si>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</si>
  <si>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</si>
  <si>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</si>
  <si>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</si>
  <si>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</si>
  <si>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</si>
  <si>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</si>
  <si>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</si>
  <si>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</si>
  <si>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</si>
  <si>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</si>
  <si>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</si>
  <si>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</si>
  <si>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</si>
  <si>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</si>
  <si>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</si>
  <si>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</si>
  <si>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</si>
  <si>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</si>
  <si>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</si>
  <si>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</si>
  <si>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</si>
  <si>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</si>
  <si>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</si>
  <si>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</si>
  <si>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</si>
  <si>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</si>
  <si>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</si>
  <si>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</si>
  <si>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</si>
  <si>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</si>
  <si>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</si>
  <si>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</si>
  <si>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</si>
  <si>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</si>
  <si>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</si>
  <si>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</si>
  <si>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</si>
  <si>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</si>
  <si>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</si>
  <si>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</si>
  <si>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</si>
  <si>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</si>
  <si>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</si>
  <si>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</si>
  <si>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</si>
  <si>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</si>
  <si>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</si>
  <si>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</si>
  <si>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</si>
  <si>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</si>
  <si>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</si>
  <si>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</si>
  <si>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</si>
  <si>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</si>
  <si>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</si>
  <si>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</si>
  <si>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</si>
  <si>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</si>
  <si>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</si>
  <si>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</si>
  <si>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</si>
  <si>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</si>
  <si>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</si>
  <si>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</si>
  <si>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</si>
  <si>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</si>
  <si>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</si>
  <si>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</si>
  <si>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</si>
  <si>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</si>
  <si>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</si>
  <si>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</si>
  <si>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</si>
  <si>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</si>
  <si>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</si>
  <si>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</si>
  <si>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</si>
  <si>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</si>
  <si>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</si>
  <si>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</si>
  <si>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</si>
  <si>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</si>
  <si>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</si>
  <si>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</si>
  <si>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</si>
  <si>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</si>
  <si>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</si>
  <si>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</si>
  <si>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</si>
  <si>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</si>
  <si>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</si>
  <si>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</si>
  <si>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</si>
  <si>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</si>
  <si>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</si>
  <si>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</si>
  <si>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</si>
  <si>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</si>
  <si>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</si>
  <si>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</si>
  <si>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</si>
  <si>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</si>
  <si>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</si>
  <si>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</si>
  <si>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</si>
  <si>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</si>
  <si>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</si>
  <si>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</si>
  <si>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</si>
  <si>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</si>
  <si>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</si>
  <si>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</si>
  <si>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</si>
  <si>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</si>
  <si>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</si>
  <si>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</si>
  <si>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</si>
  <si>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</si>
  <si>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</si>
  <si>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</si>
  <si>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</si>
  <si>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</si>
  <si>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</si>
  <si>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</si>
  <si>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</si>
  <si>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</si>
  <si>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</si>
  <si>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</si>
  <si>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</si>
  <si>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</si>
  <si>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</si>
  <si>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</si>
  <si>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</si>
  <si>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</si>
  <si>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</si>
  <si>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</si>
  <si>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</si>
  <si>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</si>
  <si>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</si>
  <si>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</si>
  <si>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</si>
  <si>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</si>
  <si>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</si>
  <si>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</si>
  <si>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</si>
  <si>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</si>
  <si>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</si>
  <si>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</si>
  <si>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</si>
  <si>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</si>
  <si>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</si>
  <si>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</si>
  <si>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</si>
  <si>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</si>
  <si>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</si>
  <si>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</si>
  <si>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</si>
  <si>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</si>
  <si>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</si>
  <si>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</si>
  <si>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</si>
  <si>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</si>
  <si>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</si>
  <si>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</si>
  <si>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</si>
  <si>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</si>
  <si>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</si>
  <si>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</si>
  <si>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</si>
  <si>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</si>
  <si>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</si>
  <si>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</si>
  <si>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</si>
  <si>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</si>
  <si>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</si>
  <si>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</si>
  <si>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</si>
  <si>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</si>
  <si>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</si>
  <si>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</si>
  <si>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</si>
  <si>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</si>
  <si>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</si>
  <si>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</si>
  <si>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</si>
  <si>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</si>
  <si>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</si>
  <si>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</si>
  <si>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</si>
  <si>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</si>
  <si>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</si>
  <si>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</si>
  <si>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</si>
  <si>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</si>
  <si>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</si>
  <si>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</si>
  <si>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</si>
  <si>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</si>
  <si>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</si>
  <si>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</si>
  <si>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</si>
  <si>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</si>
  <si>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</si>
  <si>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</si>
  <si>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</si>
  <si>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</si>
  <si>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</si>
  <si>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</si>
  <si>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</si>
  <si>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</si>
  <si>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</si>
  <si>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</si>
  <si>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</si>
  <si>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</si>
  <si>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</si>
  <si>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</si>
  <si>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</si>
  <si>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</si>
  <si>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</si>
  <si>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</si>
  <si>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</si>
  <si>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</si>
  <si>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</si>
  <si>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</si>
  <si>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</si>
  <si>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</si>
  <si>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</si>
  <si>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</si>
  <si>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</si>
  <si>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</si>
  <si>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</si>
  <si>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</si>
  <si>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</si>
  <si>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</si>
  <si>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</si>
  <si>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</si>
  <si>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</si>
  <si>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</si>
  <si>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</si>
  <si>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</si>
  <si>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</si>
  <si>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</si>
  <si>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</si>
  <si>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</si>
  <si>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</si>
  <si>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</si>
  <si>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</si>
  <si>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</si>
  <si>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</si>
  <si>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</si>
  <si>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</si>
  <si>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</si>
  <si>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</si>
  <si>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</si>
  <si>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</si>
  <si>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</si>
  <si>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</si>
  <si>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</si>
  <si>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</si>
  <si>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</si>
  <si>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</si>
  <si>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</si>
  <si>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</si>
  <si>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</si>
  <si>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</si>
  <si>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</si>
  <si>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</si>
  <si>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</si>
  <si>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</si>
  <si>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</si>
  <si>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</si>
  <si>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</si>
  <si>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</si>
  <si>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</si>
  <si>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</si>
  <si>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</si>
  <si>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</si>
  <si>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</si>
  <si>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</si>
  <si>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</si>
  <si>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</si>
  <si>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</si>
  <si>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</si>
  <si>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</si>
  <si>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</si>
  <si>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</si>
  <si>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</si>
  <si>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</si>
  <si>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</si>
  <si>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</si>
  <si>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</si>
  <si>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</si>
  <si>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</si>
  <si>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</si>
  <si>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</si>
  <si>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</si>
  <si>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</si>
  <si>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</si>
  <si>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</si>
  <si>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</si>
  <si>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</si>
  <si>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</si>
  <si>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</si>
  <si>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</si>
  <si>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</si>
  <si>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</si>
  <si>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</si>
  <si>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</si>
  <si>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</si>
  <si>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</si>
  <si>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</si>
  <si>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</si>
  <si>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</si>
  <si>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</si>
  <si>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</si>
  <si>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</si>
  <si>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</si>
  <si>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</si>
  <si>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</si>
  <si>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</si>
  <si>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</si>
  <si>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</si>
  <si>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</si>
  <si>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</si>
  <si>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</si>
  <si>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</si>
  <si>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</si>
  <si>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</si>
  <si>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</si>
  <si>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</si>
  <si>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</si>
  <si>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</si>
  <si>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</si>
  <si>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</si>
  <si>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</si>
  <si>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</si>
  <si>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</si>
  <si>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</si>
  <si>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</si>
  <si>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</si>
  <si>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</si>
  <si>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</si>
  <si>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</si>
  <si>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</si>
  <si>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</si>
  <si>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</si>
  <si>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</si>
  <si>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</si>
  <si>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</si>
  <si>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</si>
  <si>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</si>
  <si>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</si>
  <si>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</si>
  <si>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</si>
  <si>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</si>
  <si>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</si>
  <si>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</si>
  <si>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</si>
  <si>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</si>
  <si>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</si>
  <si>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</si>
  <si>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</si>
  <si>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</si>
  <si>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</si>
  <si>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</si>
  <si>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</si>
  <si>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</si>
  <si>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</si>
  <si>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</si>
  <si>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</si>
  <si>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</si>
  <si>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</si>
  <si>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</si>
  <si>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</si>
  <si>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</si>
  <si>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</si>
  <si>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</si>
  <si>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</si>
  <si>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</si>
  <si>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</si>
  <si>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</si>
  <si>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</si>
  <si>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</si>
  <si>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</si>
  <si>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</si>
  <si>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</si>
  <si>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</si>
  <si>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</si>
  <si>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</si>
  <si>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</si>
  <si>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</si>
  <si>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</si>
  <si>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</si>
  <si>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</si>
  <si>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</si>
  <si>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</si>
  <si>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</si>
  <si>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</si>
  <si>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</si>
  <si>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</si>
  <si>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</si>
  <si>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</si>
  <si>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</si>
  <si>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</si>
  <si>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</si>
  <si>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</si>
  <si>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</si>
  <si>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</si>
  <si>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</si>
  <si>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</si>
  <si>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</si>
  <si>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</si>
  <si>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</si>
  <si>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</si>
  <si>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</si>
  <si>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</si>
  <si>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</si>
  <si>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</si>
  <si>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</si>
  <si>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</si>
  <si>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</si>
  <si>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</si>
  <si>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</si>
  <si>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</si>
  <si>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</si>
  <si>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</si>
  <si>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</si>
  <si>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</si>
  <si>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</si>
  <si>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</si>
  <si>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</si>
  <si>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</si>
  <si>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</si>
  <si>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</si>
  <si>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</si>
  <si>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</si>
  <si>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</si>
  <si>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</si>
  <si>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</si>
  <si>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</si>
  <si>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</si>
  <si>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</si>
  <si>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</si>
  <si>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</si>
  <si>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</si>
  <si>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</si>
  <si>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</si>
  <si>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</si>
  <si>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</si>
  <si>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</si>
  <si>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</si>
  <si>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</si>
  <si>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</si>
  <si>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</si>
  <si>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</si>
  <si>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</si>
  <si>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</si>
  <si>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</si>
  <si>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</si>
  <si>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</si>
  <si>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</si>
  <si>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</si>
  <si>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</si>
  <si>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</si>
  <si>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</si>
  <si>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</si>
  <si>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</si>
  <si>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</si>
  <si>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</si>
  <si>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</si>
  <si>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</si>
  <si>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</si>
  <si>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</si>
  <si>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</si>
  <si>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</si>
  <si>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</si>
  <si>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</si>
  <si>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</si>
  <si>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</si>
  <si>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</si>
  <si>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</si>
  <si>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</si>
  <si>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</si>
  <si>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</si>
  <si>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</si>
  <si>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</si>
  <si>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</si>
  <si>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</si>
  <si>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</si>
  <si>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</si>
  <si>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</si>
  <si>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</si>
  <si>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</si>
  <si>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</si>
  <si>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</si>
  <si>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</si>
  <si>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</si>
  <si>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</si>
  <si>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</si>
  <si>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</si>
  <si>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</si>
  <si>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</si>
  <si>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</si>
  <si>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</si>
  <si>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</si>
  <si>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</si>
  <si>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</si>
  <si>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</si>
  <si>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</si>
  <si>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</si>
  <si>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</si>
  <si>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</si>
  <si>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</si>
  <si>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</si>
  <si>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</si>
  <si>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</si>
  <si>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</si>
  <si>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</si>
  <si>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</si>
  <si>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</si>
  <si>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</si>
  <si>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</si>
  <si>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</si>
  <si>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</si>
  <si>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</si>
  <si>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</si>
  <si>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</si>
  <si>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</si>
  <si>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</si>
  <si>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</si>
  <si>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</si>
  <si>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</si>
  <si>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</si>
  <si>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</si>
  <si>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</si>
  <si>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</si>
  <si>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</si>
  <si>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</si>
  <si>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</si>
  <si>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</si>
  <si>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</si>
  <si>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</si>
  <si>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</si>
  <si>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</si>
  <si>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</si>
  <si>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</si>
  <si>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</si>
  <si>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</si>
  <si>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</si>
  <si>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</si>
  <si>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</si>
  <si>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</si>
  <si>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</si>
  <si>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</si>
  <si>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</si>
  <si>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</si>
  <si>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</si>
  <si>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</si>
  <si>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</si>
  <si>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</si>
  <si>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</si>
  <si>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</si>
  <si>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</si>
  <si>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</si>
  <si>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</si>
  <si>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</si>
  <si>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</si>
  <si>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</si>
  <si>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</si>
  <si>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</si>
  <si>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</si>
  <si>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</si>
  <si>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</si>
  <si>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</si>
  <si>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</si>
  <si>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</si>
  <si>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</si>
  <si>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</si>
  <si>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</si>
  <si>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</si>
  <si>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</si>
  <si>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</si>
  <si>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</si>
  <si>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</si>
  <si>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</si>
  <si>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</si>
  <si>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</si>
  <si>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</si>
  <si>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</si>
  <si>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</si>
  <si>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</si>
  <si>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</si>
  <si>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</si>
  <si>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</si>
  <si>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</si>
  <si>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</si>
  <si>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</si>
  <si>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</si>
  <si>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</si>
  <si>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</si>
  <si>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</si>
  <si>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</si>
  <si>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</si>
  <si>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</si>
  <si>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</si>
  <si>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</si>
  <si>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</si>
  <si>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</si>
  <si>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</si>
  <si>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</si>
  <si>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</si>
  <si>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</si>
  <si>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</si>
  <si>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</si>
  <si>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</si>
  <si>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</si>
  <si>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</si>
  <si>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</si>
  <si>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</si>
  <si>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</si>
  <si>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</si>
  <si>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</si>
  <si>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</si>
  <si>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</si>
  <si>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</si>
  <si>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</si>
  <si>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</si>
  <si>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</si>
  <si>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</si>
  <si>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</si>
  <si>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</si>
  <si>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</si>
  <si>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</si>
  <si>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</si>
  <si>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</si>
  <si>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</si>
  <si>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</si>
  <si>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</si>
  <si>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</si>
  <si>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</si>
  <si>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</si>
  <si>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</si>
  <si>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</si>
  <si>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</si>
  <si>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</si>
  <si>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</si>
  <si>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</si>
  <si>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</si>
  <si>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</si>
  <si>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</si>
  <si>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</si>
  <si>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</si>
  <si>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</si>
  <si>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</si>
  <si>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</si>
  <si>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</si>
  <si>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</si>
  <si>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</si>
  <si>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</si>
  <si>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</si>
  <si>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</si>
  <si>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</si>
  <si>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</si>
  <si>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</si>
  <si>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</si>
  <si>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</si>
  <si>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</si>
  <si>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</si>
  <si>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</si>
  <si>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</si>
  <si>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</si>
  <si>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</si>
  <si>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</si>
  <si>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</si>
  <si>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</si>
  <si>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</si>
  <si>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</si>
  <si>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</si>
  <si>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</si>
  <si>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</si>
  <si>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</si>
  <si>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</si>
  <si>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</si>
  <si>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</si>
  <si>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</si>
  <si>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</si>
  <si>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</si>
  <si>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</si>
  <si>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</si>
  <si>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</si>
  <si>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</si>
  <si>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</si>
  <si>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</si>
  <si>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</si>
  <si>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</si>
  <si>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</si>
  <si>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</si>
  <si>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</si>
  <si>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</si>
  <si>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</si>
  <si>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</si>
  <si>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</si>
  <si>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</si>
  <si>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</si>
  <si>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</si>
  <si>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</si>
  <si>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</si>
  <si>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</si>
  <si>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</si>
  <si>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</si>
  <si>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</si>
  <si>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</si>
  <si>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</si>
  <si>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</si>
  <si>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</si>
  <si>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</si>
  <si>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</si>
  <si>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</si>
  <si>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</si>
  <si>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</si>
  <si>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</si>
  <si>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</si>
  <si>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</si>
  <si>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</si>
  <si>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</si>
  <si>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</si>
  <si>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</si>
  <si>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</si>
  <si>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</si>
  <si>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</si>
  <si>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</si>
  <si>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</si>
  <si>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</si>
  <si>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</si>
  <si>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</si>
  <si>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</si>
  <si>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</si>
  <si>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</si>
  <si>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</si>
  <si>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</si>
  <si>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</si>
  <si>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</si>
  <si>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</si>
  <si>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</si>
  <si>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</si>
  <si>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</si>
  <si>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</si>
  <si>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</si>
  <si>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</si>
  <si>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</si>
  <si>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</si>
  <si>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</si>
  <si>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</si>
  <si>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</si>
  <si>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</si>
  <si>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</si>
  <si>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</si>
  <si>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</si>
  <si>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</si>
  <si>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</si>
  <si>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</si>
  <si>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</si>
  <si>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</si>
  <si>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</si>
  <si>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</si>
  <si>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</si>
  <si>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</si>
  <si>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</si>
  <si>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</si>
  <si>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</si>
  <si>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</si>
  <si>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</si>
  <si>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</si>
  <si>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</si>
  <si>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</si>
  <si>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</si>
  <si>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</si>
  <si>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</si>
  <si>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</si>
  <si>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</si>
  <si>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</si>
  <si>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</si>
  <si>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</si>
  <si>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</si>
  <si>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</si>
  <si>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</si>
  <si>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</si>
  <si>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</si>
  <si>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</si>
  <si>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</si>
  <si>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</si>
  <si>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</si>
  <si>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</si>
  <si>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</si>
  <si>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</si>
  <si>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</si>
  <si>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</si>
  <si>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</si>
  <si>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</si>
  <si>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</si>
  <si>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</si>
  <si>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</si>
  <si>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</si>
  <si>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</si>
  <si>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</si>
  <si>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</si>
  <si>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</si>
  <si>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</si>
  <si>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</si>
  <si>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</si>
  <si>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</si>
  <si>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</si>
  <si>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</si>
  <si>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</si>
  <si>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</si>
  <si>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</si>
  <si>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</si>
  <si>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</si>
  <si>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</si>
  <si>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</si>
  <si>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</si>
  <si>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</si>
  <si>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</si>
  <si>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</si>
  <si>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</si>
  <si>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</si>
  <si>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</si>
  <si>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</si>
  <si>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</si>
  <si>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</si>
  <si>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</si>
  <si>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</si>
  <si>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</si>
  <si>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</si>
  <si>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</si>
  <si>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</si>
  <si>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</si>
  <si>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</si>
  <si>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</si>
  <si>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</si>
  <si>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</si>
  <si>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</si>
  <si>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</si>
  <si>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</si>
  <si>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</si>
  <si>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</si>
  <si>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</si>
  <si>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</si>
  <si>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</si>
  <si>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</si>
  <si>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</si>
  <si>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</si>
  <si>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</si>
  <si>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</si>
  <si>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</si>
  <si>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</si>
  <si>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</si>
  <si>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</si>
  <si>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</si>
  <si>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</si>
  <si>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</si>
  <si>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</si>
  <si>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</si>
  <si>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</si>
  <si>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</si>
  <si>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</si>
  <si>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</si>
  <si>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</si>
  <si>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</si>
  <si>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</si>
  <si>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</si>
  <si>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</si>
  <si>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</si>
  <si>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</si>
  <si>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</si>
  <si>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</si>
  <si>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</si>
  <si>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</si>
  <si>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</si>
  <si>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</si>
  <si>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</si>
  <si>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</si>
  <si>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</si>
  <si>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</si>
  <si>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</si>
  <si>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</si>
  <si>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</si>
  <si>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</si>
  <si>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</si>
  <si>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</si>
  <si>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</si>
  <si>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</si>
  <si>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</si>
  <si>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</si>
  <si>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</si>
  <si>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</si>
  <si>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</si>
  <si>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</si>
  <si>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</si>
  <si>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</si>
  <si>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</si>
  <si>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</si>
  <si>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</si>
  <si>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</si>
  <si>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</si>
  <si>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</si>
  <si>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</si>
  <si>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</si>
  <si>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</si>
  <si>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</si>
  <si>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</si>
  <si>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</si>
  <si>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</si>
  <si>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</si>
  <si>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</si>
  <si>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</si>
  <si>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</si>
  <si>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</si>
  <si>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</si>
  <si>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</si>
  <si>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</si>
  <si>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</si>
  <si>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</si>
  <si>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</si>
  <si>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</si>
  <si>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</si>
  <si>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</si>
  <si>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</si>
  <si>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</si>
  <si>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</si>
  <si>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</si>
  <si>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</si>
  <si>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</si>
  <si>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</si>
  <si>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</si>
  <si>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</si>
  <si>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</si>
  <si>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</si>
  <si>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</si>
  <si>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</si>
  <si>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</si>
  <si>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</si>
  <si>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</si>
  <si>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</si>
  <si>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</si>
  <si>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</si>
  <si>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</si>
  <si>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</si>
  <si>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</si>
  <si>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</si>
  <si>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</si>
  <si>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</si>
  <si>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</si>
  <si>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</si>
  <si>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</si>
  <si>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</si>
  <si>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</si>
  <si>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</si>
  <si>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</si>
  <si>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</si>
  <si>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</si>
  <si>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</si>
  <si>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</si>
  <si>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</si>
  <si>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</si>
  <si>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</si>
  <si>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</si>
  <si>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</si>
  <si>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</si>
  <si>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</si>
  <si>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</si>
  <si>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</si>
  <si>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</si>
  <si>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</si>
  <si>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</si>
  <si>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</si>
  <si>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</si>
  <si>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</si>
  <si>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</si>
  <si>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</si>
  <si>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</si>
  <si>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</si>
  <si>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</si>
  <si>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</si>
  <si>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</si>
  <si>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</si>
  <si>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</si>
  <si>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</si>
  <si>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</si>
  <si>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</si>
  <si>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</si>
  <si>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</si>
  <si>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</si>
  <si>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</si>
  <si>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</si>
  <si>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</si>
  <si>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</si>
  <si>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</si>
  <si>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</si>
  <si>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</si>
  <si>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</si>
  <si>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</si>
  <si>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</si>
  <si>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</si>
  <si>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</si>
  <si>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</si>
  <si>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</si>
  <si>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</si>
  <si>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</si>
  <si>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</si>
  <si>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</si>
  <si>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</si>
  <si>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</si>
  <si>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</si>
  <si>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</si>
  <si>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</si>
  <si>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</si>
  <si>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</si>
  <si>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</si>
  <si>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</si>
  <si>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</si>
  <si>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</si>
  <si>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</si>
  <si>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</si>
  <si>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</si>
  <si>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</si>
  <si>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</si>
  <si>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</si>
  <si>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</si>
  <si>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</si>
  <si>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</si>
  <si>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</si>
  <si>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</si>
  <si>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</si>
  <si>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</si>
  <si>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</si>
  <si>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</si>
  <si>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</si>
  <si>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</si>
  <si>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</si>
  <si>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</si>
  <si>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</si>
  <si>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</si>
  <si>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</si>
  <si>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</si>
  <si>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</si>
  <si>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</si>
  <si>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</si>
  <si>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</si>
  <si>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</si>
  <si>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</si>
  <si>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</si>
  <si>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</si>
  <si>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</si>
  <si>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</si>
  <si>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</si>
  <si>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</si>
  <si>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</si>
  <si>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</si>
  <si>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</si>
  <si>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</si>
  <si>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</si>
  <si>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</si>
  <si>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</si>
  <si>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</si>
  <si>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</si>
  <si>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</si>
  <si>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</si>
  <si>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</si>
  <si>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</si>
  <si>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</si>
  <si>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</si>
  <si>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</si>
  <si>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</si>
  <si>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</si>
  <si>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</si>
  <si>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</si>
  <si>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</si>
  <si>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</si>
  <si>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</si>
  <si>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</si>
  <si>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</si>
  <si>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</si>
  <si>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</si>
  <si>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</si>
  <si>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</si>
  <si>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</si>
  <si>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</si>
  <si>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</si>
  <si>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</si>
  <si>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</si>
  <si>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</si>
  <si>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</si>
  <si>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</si>
  <si>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</si>
  <si>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</si>
  <si>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</si>
  <si>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</si>
  <si>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</si>
  <si>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</si>
  <si>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</si>
  <si>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</si>
  <si>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</si>
  <si>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</si>
  <si>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</si>
  <si>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</si>
  <si>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</si>
  <si>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</si>
  <si>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</si>
  <si>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</si>
  <si>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</si>
  <si>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</si>
  <si>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</si>
  <si>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</si>
  <si>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</si>
  <si>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</si>
  <si>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</si>
  <si>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</si>
  <si>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</si>
  <si>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</si>
  <si>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</si>
  <si>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</si>
  <si>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</si>
  <si>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</si>
  <si>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</si>
  <si>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</si>
  <si>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</si>
  <si>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</si>
  <si>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</si>
  <si>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</si>
  <si>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</si>
  <si>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</si>
  <si>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</si>
  <si>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</si>
  <si>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</si>
  <si>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</si>
  <si>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</si>
  <si>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</si>
  <si>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</si>
  <si>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</si>
  <si>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</si>
  <si>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</si>
  <si>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</si>
  <si>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</si>
  <si>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</si>
  <si>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</si>
  <si>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</si>
  <si>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</si>
  <si>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</si>
  <si>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</si>
  <si>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</si>
  <si>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</si>
  <si>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</si>
  <si>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</si>
  <si>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</si>
  <si>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</si>
  <si>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</si>
  <si>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</si>
  <si>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</si>
  <si>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</si>
  <si>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</si>
  <si>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</si>
  <si>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</si>
  <si>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</si>
  <si>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</si>
  <si>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</si>
  <si>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</si>
  <si>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</si>
  <si>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</si>
  <si>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</si>
  <si>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</si>
  <si>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</si>
  <si>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</si>
  <si>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</si>
  <si>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</si>
  <si>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</si>
  <si>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</si>
  <si>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</si>
  <si>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</si>
  <si>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</si>
  <si>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</si>
  <si>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</si>
  <si>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</si>
  <si>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</si>
  <si>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</si>
  <si>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</si>
  <si>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</si>
  <si>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</si>
  <si>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</si>
  <si>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</si>
  <si>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</si>
  <si>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</si>
  <si>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</si>
  <si>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</si>
  <si>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</si>
  <si>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</si>
  <si>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</si>
  <si>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</si>
  <si>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</si>
  <si>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</si>
  <si>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</si>
  <si>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</si>
  <si>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</si>
  <si>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</si>
  <si>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</si>
  <si>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</si>
  <si>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</si>
  <si>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</si>
  <si>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</si>
  <si>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</si>
  <si>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</si>
  <si>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</si>
  <si>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</si>
  <si>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</si>
  <si>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</si>
  <si>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</si>
  <si>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</si>
  <si>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</si>
  <si>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</si>
  <si>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</si>
  <si>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</si>
  <si>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</si>
  <si>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</si>
  <si>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</si>
  <si>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</si>
  <si>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</si>
  <si>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</si>
  <si>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</si>
  <si>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</si>
  <si>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</si>
  <si>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</si>
  <si>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</si>
  <si>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</si>
  <si>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</si>
  <si>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</si>
  <si>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</si>
  <si>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</si>
  <si>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</si>
  <si>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</si>
  <si>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</si>
  <si>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</si>
  <si>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</si>
  <si>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</si>
  <si>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</si>
  <si>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</si>
  <si>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</si>
  <si>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</si>
  <si>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</si>
  <si>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</si>
  <si>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</si>
  <si>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</si>
  <si>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</si>
  <si>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</si>
  <si>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</si>
  <si>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</si>
  <si>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</si>
  <si>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</si>
  <si>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</si>
  <si>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</si>
  <si>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</si>
  <si>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</si>
  <si>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</si>
  <si>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</si>
  <si>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</si>
  <si>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</si>
  <si>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</si>
  <si>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</si>
  <si>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</si>
  <si>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</si>
  <si>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</si>
  <si>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</si>
  <si>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</si>
  <si>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</si>
  <si>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</si>
  <si>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</si>
  <si>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</si>
  <si>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</si>
  <si>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</si>
  <si>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</si>
  <si>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</si>
  <si>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</si>
  <si>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</si>
  <si>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</si>
  <si>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</si>
  <si>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</si>
  <si>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</si>
  <si>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</si>
  <si>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</si>
  <si>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</si>
  <si>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</si>
  <si>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</si>
  <si>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</si>
  <si>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</si>
  <si>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</si>
  <si>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</si>
  <si>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</si>
  <si>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</si>
  <si>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</si>
  <si>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</si>
  <si>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</si>
  <si>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</si>
  <si>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</si>
  <si>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</si>
  <si>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</si>
  <si>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</si>
  <si>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</si>
  <si>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</si>
  <si>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</si>
  <si>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</si>
  <si>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</si>
  <si>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</si>
  <si>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</si>
  <si>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</si>
  <si>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</si>
  <si>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</si>
  <si>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</si>
  <si>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</si>
  <si>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</si>
  <si>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</si>
  <si>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</si>
  <si>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</si>
  <si>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</si>
  <si>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</si>
  <si>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</si>
  <si>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</si>
  <si>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</si>
  <si>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</si>
  <si>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</si>
  <si>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</si>
  <si>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</si>
  <si>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</si>
  <si>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</si>
  <si>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</si>
  <si>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</si>
  <si>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</si>
  <si>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</si>
  <si>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</si>
  <si>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</si>
  <si>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</si>
  <si>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</si>
  <si>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</si>
  <si>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</si>
  <si>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</si>
  <si>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</si>
  <si>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</si>
  <si>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</si>
  <si>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</si>
  <si>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</si>
  <si>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</si>
  <si>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</si>
  <si>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</si>
  <si>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</si>
  <si>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</si>
  <si>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</si>
  <si>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</si>
  <si>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</si>
  <si>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</si>
  <si>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</si>
  <si>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</si>
  <si>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</si>
  <si>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</si>
  <si>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</si>
  <si>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</si>
  <si>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</si>
  <si>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</si>
  <si>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</si>
  <si>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</si>
  <si>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</si>
  <si>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</si>
  <si>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</si>
  <si>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</si>
  <si>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</si>
  <si>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</si>
  <si>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</si>
  <si>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</si>
  <si>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</si>
  <si>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</si>
  <si>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</si>
  <si>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</si>
  <si>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</si>
  <si>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</si>
  <si>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</si>
  <si>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</si>
  <si>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</si>
  <si>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</si>
  <si>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</si>
  <si>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</si>
  <si>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</si>
  <si>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</si>
  <si>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</si>
  <si>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</si>
  <si>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</si>
  <si>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</si>
  <si>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</si>
  <si>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</si>
  <si>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</si>
  <si>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</si>
  <si>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</si>
  <si>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</si>
  <si>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</si>
  <si>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</si>
  <si>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</si>
  <si>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</si>
  <si>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</si>
  <si>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</si>
  <si>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</si>
  <si>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</si>
  <si>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</si>
  <si>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</si>
  <si>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</si>
  <si>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</si>
  <si>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</si>
  <si>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</si>
  <si>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</si>
  <si>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</si>
  <si>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</si>
  <si>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</si>
  <si>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</si>
  <si>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</si>
  <si>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</si>
  <si>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</si>
  <si>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</si>
  <si>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</si>
  <si>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</si>
  <si>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</si>
  <si>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</si>
  <si>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</si>
  <si>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</si>
  <si>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</si>
  <si>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</si>
  <si>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</si>
  <si>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</si>
  <si>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</si>
  <si>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</si>
  <si>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</si>
  <si>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</si>
  <si>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</si>
  <si>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</si>
  <si>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</si>
  <si>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</si>
  <si>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</si>
  <si>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</si>
  <si>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</si>
  <si>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</si>
  <si>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</si>
  <si>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</si>
  <si>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</si>
  <si>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</si>
  <si>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</si>
  <si>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</si>
  <si>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</si>
  <si>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</si>
  <si>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</si>
  <si>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</si>
  <si>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</si>
  <si>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</si>
  <si>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</si>
  <si>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</si>
  <si>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</si>
  <si>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</si>
  <si>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</si>
  <si>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</si>
  <si>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</si>
  <si>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</si>
  <si>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</si>
  <si>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</si>
  <si>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</si>
  <si>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</si>
  <si>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</si>
  <si>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</si>
  <si>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</si>
  <si>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</si>
  <si>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</si>
  <si>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</si>
  <si>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</si>
  <si>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</si>
  <si>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</si>
  <si>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</si>
  <si>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</si>
  <si>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</si>
  <si>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</si>
  <si>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</si>
  <si>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</si>
  <si>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</si>
  <si>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</si>
  <si>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</si>
  <si>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</si>
  <si>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</si>
  <si>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</si>
  <si>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</si>
  <si>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</si>
  <si>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</si>
  <si>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</si>
  <si>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</si>
  <si>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</si>
  <si>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</si>
  <si>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</si>
  <si>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</si>
  <si>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</si>
  <si>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</si>
  <si>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</si>
  <si>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</si>
  <si>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</si>
  <si>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</si>
  <si>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</si>
  <si>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</si>
  <si>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</si>
  <si>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</si>
  <si>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</si>
  <si>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</si>
  <si>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</si>
  <si>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</si>
  <si>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</si>
  <si>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</si>
  <si>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</si>
  <si>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</si>
  <si>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</si>
  <si>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</si>
  <si>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</si>
  <si>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</si>
  <si>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</si>
  <si>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</si>
  <si>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</si>
  <si>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</si>
  <si>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</si>
  <si>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</si>
  <si>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</si>
  <si>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</si>
  <si>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</si>
  <si>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</si>
  <si>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</si>
  <si>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</si>
  <si>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</si>
  <si>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</si>
  <si>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</si>
  <si>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</si>
  <si>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</si>
  <si>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</si>
  <si>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</si>
  <si>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</si>
  <si>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</si>
  <si>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</si>
  <si>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</si>
  <si>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</si>
  <si>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</si>
  <si>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</si>
  <si>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</si>
  <si>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</si>
  <si>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</si>
  <si>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</si>
  <si>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</si>
  <si>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</si>
  <si>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</si>
  <si>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</si>
  <si>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</si>
  <si>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</si>
  <si>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</si>
  <si>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</si>
  <si>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</si>
  <si>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</si>
  <si>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</si>
  <si>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</si>
  <si>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</si>
  <si>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</si>
  <si>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</si>
  <si>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</si>
  <si>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</si>
  <si>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</si>
  <si>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</si>
  <si>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</si>
  <si>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</si>
  <si>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</si>
  <si>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</si>
  <si>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</si>
  <si>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</si>
  <si>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</si>
  <si>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</si>
  <si>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</si>
  <si>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</si>
  <si>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</si>
  <si>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</si>
  <si>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</si>
  <si>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</si>
  <si>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</si>
  <si>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</si>
  <si>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</si>
  <si>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</si>
  <si>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</si>
  <si>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</si>
  <si>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</si>
  <si>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</si>
  <si>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</si>
  <si>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</si>
  <si>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</si>
  <si>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</si>
  <si>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</si>
  <si>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</si>
  <si>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</si>
  <si>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</si>
  <si>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</si>
  <si>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</si>
  <si>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</si>
  <si>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</si>
  <si>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</si>
  <si>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</si>
  <si>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</si>
  <si>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</si>
  <si>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</si>
  <si>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</si>
  <si>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</si>
  <si>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</si>
  <si>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</si>
  <si>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</si>
  <si>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</si>
  <si>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</si>
  <si>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</si>
  <si>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</si>
  <si>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</si>
  <si>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</si>
  <si>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</si>
  <si>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</si>
  <si>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</si>
  <si>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</si>
  <si>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</si>
  <si>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</si>
  <si>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</si>
  <si>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</si>
  <si>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</si>
  <si>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</si>
  <si>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</si>
  <si>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</si>
  <si>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</si>
  <si>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</si>
  <si>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</si>
  <si>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</si>
  <si>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</si>
  <si>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</si>
  <si>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</si>
  <si>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</si>
  <si>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</si>
  <si>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</si>
  <si>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</si>
  <si>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</si>
  <si>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</si>
  <si>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</si>
  <si>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</si>
  <si>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</si>
  <si>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</si>
  <si>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</si>
  <si>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</si>
  <si>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</si>
  <si>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</si>
  <si>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</si>
  <si>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</si>
  <si>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</si>
  <si>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</si>
  <si>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</si>
  <si>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</si>
  <si>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</si>
  <si>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</si>
  <si>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</si>
  <si>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</si>
  <si>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</si>
  <si>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</si>
  <si>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</si>
  <si>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</si>
  <si>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</si>
  <si>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</si>
  <si>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</si>
  <si>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</si>
  <si>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</si>
  <si>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</si>
  <si>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</si>
  <si>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</si>
  <si>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</si>
  <si>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</si>
  <si>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</si>
  <si>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</si>
  <si>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</si>
  <si>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</si>
  <si>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</si>
  <si>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</si>
  <si>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</si>
  <si>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</si>
  <si>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</si>
  <si>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</si>
  <si>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</si>
  <si>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</si>
  <si>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</si>
  <si>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</si>
  <si>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</si>
  <si>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</si>
  <si>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</si>
  <si>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</si>
  <si>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</si>
  <si>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</si>
  <si>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</si>
  <si>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</si>
  <si>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</si>
  <si>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</si>
  <si>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</si>
  <si>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</si>
  <si>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</si>
  <si>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</si>
  <si>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</si>
  <si>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</si>
  <si>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</si>
  <si>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</si>
  <si>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</si>
  <si>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</si>
  <si>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</si>
  <si>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</si>
  <si>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</si>
  <si>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</si>
  <si>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</si>
  <si>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</si>
  <si>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</si>
  <si>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</si>
  <si>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</si>
  <si>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</si>
  <si>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</si>
  <si>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</si>
  <si>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</si>
  <si>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</si>
  <si>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</si>
  <si>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</si>
  <si>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</si>
  <si>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</si>
  <si>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</si>
  <si>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</si>
  <si>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</si>
  <si>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</si>
  <si>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</si>
  <si>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</si>
  <si>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</si>
  <si>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</si>
  <si>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</si>
  <si>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</si>
  <si>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</si>
  <si>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</si>
  <si>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</si>
  <si>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</si>
  <si>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</si>
  <si>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</si>
  <si>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</si>
  <si>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</si>
  <si>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</si>
  <si>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</si>
  <si>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</si>
  <si>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</si>
  <si>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</si>
  <si>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</si>
  <si>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</si>
  <si>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</si>
  <si>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</si>
  <si>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</si>
  <si>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</si>
  <si>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</si>
  <si>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</si>
  <si>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</si>
  <si>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</si>
  <si>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</si>
  <si>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</si>
  <si>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</si>
  <si>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</si>
  <si>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</si>
  <si>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</si>
  <si>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</si>
  <si>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</si>
  <si>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</si>
  <si>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</si>
  <si>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</si>
  <si>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</si>
  <si>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</si>
  <si>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</si>
  <si>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</si>
  <si>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</si>
  <si>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</si>
  <si>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</si>
  <si>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</si>
  <si>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</si>
  <si>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</si>
  <si>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</si>
  <si>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</si>
  <si>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</si>
  <si>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</si>
  <si>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</si>
  <si>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</si>
  <si>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</si>
  <si>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</si>
  <si>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</si>
  <si>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</si>
  <si>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</si>
  <si>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</si>
  <si>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</si>
  <si>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</si>
  <si>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</si>
  <si>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</si>
  <si>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</si>
  <si>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</si>
  <si>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</si>
  <si>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</si>
  <si>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</si>
  <si>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</si>
  <si>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</si>
  <si>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</si>
  <si>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</si>
  <si>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</si>
  <si>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</si>
  <si>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</si>
  <si>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</si>
  <si>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</si>
  <si>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</si>
  <si>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</si>
  <si>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</si>
  <si>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</si>
  <si>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</si>
  <si>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</si>
  <si>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</si>
  <si>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</si>
  <si>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</si>
  <si>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</si>
  <si>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</si>
  <si>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</si>
  <si>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</si>
  <si>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</si>
  <si>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</si>
  <si>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</si>
  <si>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</si>
  <si>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</si>
  <si>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</si>
  <si>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</si>
  <si>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</si>
  <si>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</si>
  <si>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</si>
  <si>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</si>
  <si>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</si>
  <si>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</si>
  <si>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</si>
  <si>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</si>
  <si>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</si>
  <si>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</si>
  <si>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</si>
  <si>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</si>
  <si>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</si>
  <si>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</si>
  <si>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</si>
  <si>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</si>
  <si>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</si>
  <si>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</si>
  <si>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</si>
  <si>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</si>
  <si>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</si>
  <si>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</si>
  <si>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</si>
  <si>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</si>
  <si>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</si>
  <si>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</si>
  <si>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</si>
  <si>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</si>
  <si>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</si>
  <si>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</si>
  <si>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</si>
  <si>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</si>
  <si>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</si>
  <si>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</si>
  <si>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</si>
  <si>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</si>
  <si>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</si>
  <si>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</si>
  <si>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</si>
  <si>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</si>
  <si>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</si>
  <si>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</si>
  <si>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</si>
  <si>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</si>
  <si>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</si>
  <si>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</si>
  <si>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</si>
  <si>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</si>
  <si>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</si>
  <si>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</si>
  <si>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</si>
  <si>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</si>
  <si>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</si>
  <si>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</si>
  <si>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</si>
  <si>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</si>
  <si>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</si>
  <si>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</si>
  <si>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</si>
  <si>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</si>
  <si>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</si>
  <si>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</si>
  <si>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</si>
  <si>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</si>
  <si>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</si>
  <si>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</si>
  <si>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</si>
  <si>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</si>
  <si>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</si>
  <si>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</si>
  <si>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</si>
  <si>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</si>
  <si>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</si>
  <si>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</si>
  <si>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</si>
  <si>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</si>
  <si>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</si>
  <si>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</si>
  <si>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</si>
  <si>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</si>
  <si>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</si>
  <si>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</si>
  <si>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</si>
  <si>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</si>
  <si>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</si>
  <si>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</si>
  <si>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</si>
  <si>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</si>
  <si>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</si>
  <si>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</si>
  <si>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</si>
  <si>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</si>
  <si>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</si>
  <si>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</si>
  <si>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</si>
  <si>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</si>
  <si>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</si>
  <si>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</si>
  <si>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</si>
  <si>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</si>
  <si>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</si>
  <si>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</si>
  <si>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</si>
  <si>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</si>
  <si>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</si>
  <si>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</si>
  <si>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</si>
  <si>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</si>
  <si>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</si>
  <si>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</si>
  <si>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</si>
  <si>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</si>
  <si>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</si>
  <si>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</si>
  <si>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</si>
  <si>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</si>
  <si>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</si>
  <si>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</si>
  <si>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</si>
  <si>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</si>
  <si>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</si>
  <si>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</si>
  <si>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</si>
  <si>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</si>
  <si>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</si>
  <si>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</si>
  <si>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</si>
  <si>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</si>
  <si>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</si>
  <si>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</si>
  <si>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</si>
  <si>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</si>
  <si>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</si>
  <si>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</si>
  <si>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</si>
  <si>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</si>
  <si>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</si>
  <si>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</si>
  <si>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</si>
  <si>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</si>
  <si>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</si>
  <si>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</si>
  <si>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</si>
  <si>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</si>
  <si>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</si>
  <si>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</si>
  <si>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</si>
  <si>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</si>
  <si>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</si>
  <si>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</si>
  <si>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</si>
  <si>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</si>
  <si>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</si>
  <si>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</si>
  <si>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</si>
  <si>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</si>
  <si>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</si>
  <si>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</si>
  <si>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</si>
  <si>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</si>
  <si>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</si>
  <si>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</si>
  <si>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</si>
  <si>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</si>
  <si>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</si>
  <si>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</si>
  <si>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</si>
  <si>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</si>
  <si>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</si>
  <si>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</si>
  <si>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</si>
  <si>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</si>
  <si>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</si>
  <si>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</si>
  <si>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</si>
  <si>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</si>
  <si>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</si>
  <si>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</si>
  <si>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</si>
  <si>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</si>
  <si>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</si>
  <si>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</si>
  <si>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</si>
  <si>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</si>
  <si>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</si>
  <si>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</si>
  <si>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</si>
  <si>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</si>
  <si>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</si>
  <si>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</si>
  <si>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</si>
  <si>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</si>
  <si>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</si>
  <si>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</si>
  <si>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</si>
  <si>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</si>
  <si>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</si>
  <si>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</si>
  <si>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</si>
  <si>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</si>
  <si>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</si>
  <si>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</si>
  <si>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</si>
  <si>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</si>
  <si>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</si>
  <si>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</si>
  <si>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</si>
  <si>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</si>
  <si>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</si>
  <si>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</si>
  <si>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</si>
  <si>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</si>
  <si>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</si>
  <si>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</si>
  <si>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</si>
  <si>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</si>
  <si>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</si>
  <si>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</si>
  <si>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</si>
  <si>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</si>
  <si>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</si>
  <si>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</si>
  <si>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</si>
  <si>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</si>
  <si>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</si>
  <si>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</si>
  <si>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</si>
  <si>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</si>
  <si>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</si>
  <si>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</si>
  <si>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</si>
  <si>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</si>
  <si>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</si>
  <si>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</si>
  <si>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</si>
  <si>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</si>
  <si>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</si>
  <si>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</si>
  <si>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</si>
  <si>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</si>
  <si>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</si>
  <si>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</si>
  <si>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</si>
  <si>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</si>
  <si>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</si>
  <si>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</si>
  <si>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</si>
  <si>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</si>
  <si>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</si>
  <si>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</si>
  <si>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</si>
  <si>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</si>
  <si>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</si>
  <si>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</si>
  <si>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</si>
  <si>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</si>
  <si>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</si>
  <si>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</si>
  <si>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</si>
  <si>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</si>
  <si>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</si>
  <si>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</si>
  <si>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</si>
  <si>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</si>
  <si>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</si>
  <si>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</si>
  <si>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</si>
  <si>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</si>
  <si>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</si>
  <si>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</si>
  <si>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</si>
  <si>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</si>
  <si>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</si>
  <si>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</si>
  <si>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</si>
  <si>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</si>
  <si>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</si>
  <si>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</si>
  <si>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</si>
  <si>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</si>
  <si>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</si>
  <si>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</si>
  <si>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</si>
  <si>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</si>
  <si>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</si>
  <si>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</si>
  <si>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</si>
  <si>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</si>
  <si>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</si>
  <si>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</si>
  <si>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</si>
  <si>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</si>
  <si>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</si>
  <si>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</si>
  <si>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</si>
  <si>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</si>
  <si>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</si>
  <si>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</si>
  <si>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</si>
  <si>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</si>
  <si>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</si>
  <si>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</si>
  <si>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</si>
  <si>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</si>
  <si>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</si>
  <si>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</si>
  <si>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</si>
  <si>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</si>
  <si>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</si>
  <si>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</si>
  <si>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</si>
  <si>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</si>
  <si>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</si>
  <si>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</si>
  <si>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</si>
  <si>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</si>
  <si>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</si>
  <si>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</si>
  <si>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</si>
  <si>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</si>
  <si>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</si>
  <si>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</si>
  <si>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</si>
  <si>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</si>
  <si>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</si>
  <si>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</si>
  <si>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</si>
  <si>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</si>
  <si>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</si>
  <si>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</si>
  <si>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</si>
  <si>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</si>
  <si>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</si>
  <si>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</si>
  <si>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</si>
  <si>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</si>
  <si>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</si>
  <si>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</si>
  <si>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</si>
  <si>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</si>
  <si>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</si>
  <si>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</si>
  <si>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</si>
  <si>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</si>
  <si>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</si>
  <si>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</si>
  <si>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</si>
  <si>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</si>
  <si>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</si>
  <si>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</si>
  <si>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</si>
  <si>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</si>
  <si>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</si>
  <si>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</si>
  <si>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</si>
  <si>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</si>
  <si>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</si>
  <si>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</si>
  <si>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</si>
  <si>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</si>
  <si>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</si>
  <si>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</si>
  <si>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</si>
  <si>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</si>
  <si>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</si>
  <si>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</si>
  <si>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</si>
  <si>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</si>
  <si>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</si>
  <si>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</si>
  <si>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</si>
  <si>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</si>
  <si>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</si>
  <si>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</si>
  <si>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</si>
  <si>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</si>
  <si>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</si>
  <si>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</si>
  <si>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</si>
  <si>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</si>
  <si>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</si>
  <si>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</si>
  <si>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</si>
  <si>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</si>
  <si>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</si>
  <si>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</si>
  <si>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</si>
  <si>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</si>
  <si>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</si>
  <si>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</si>
  <si>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</si>
  <si>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</si>
  <si>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</si>
  <si>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</si>
  <si>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</si>
  <si>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</si>
  <si>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</si>
  <si>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</si>
  <si>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</si>
  <si>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</si>
  <si>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</si>
  <si>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</si>
  <si>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</si>
  <si>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</si>
  <si>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</si>
  <si>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</si>
  <si>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</si>
  <si>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</si>
  <si>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</si>
  <si>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</si>
  <si>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</si>
  <si>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</si>
  <si>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</si>
  <si>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</si>
  <si>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</si>
  <si>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</si>
  <si>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</si>
  <si>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</si>
  <si>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</si>
  <si>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</si>
  <si>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</si>
  <si>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</si>
  <si>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</si>
  <si>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</si>
  <si>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</si>
  <si>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</si>
  <si>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</si>
  <si>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</si>
  <si>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</si>
  <si>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</si>
  <si>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</si>
  <si>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</si>
  <si>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</si>
  <si>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</si>
  <si>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</si>
  <si>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</si>
  <si>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</si>
  <si>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</si>
  <si>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</si>
  <si>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</si>
  <si>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</si>
  <si>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</si>
  <si>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</si>
  <si>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</si>
  <si>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</si>
  <si>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</si>
  <si>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</si>
  <si>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</si>
  <si>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</si>
  <si>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</si>
  <si>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</si>
  <si>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</si>
  <si>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</si>
  <si>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</si>
  <si>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</si>
  <si>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</si>
  <si>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</si>
  <si>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</si>
  <si>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</si>
  <si>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</si>
  <si>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</si>
  <si>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</si>
  <si>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</si>
  <si>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</si>
  <si>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</si>
  <si>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</si>
  <si>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</si>
  <si>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</si>
  <si>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</si>
  <si>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</si>
  <si>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</si>
  <si>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</si>
  <si>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</si>
  <si>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</si>
  <si>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</si>
  <si>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</si>
  <si>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</si>
  <si>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</si>
  <si>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</si>
  <si>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</si>
  <si>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</si>
  <si>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</si>
  <si>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</si>
  <si>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</si>
  <si>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</si>
  <si>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</si>
  <si>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</si>
  <si>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</si>
  <si>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</si>
  <si>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</si>
  <si>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</si>
  <si>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</si>
  <si>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</si>
  <si>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</si>
  <si>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</si>
  <si>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</si>
  <si>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</si>
  <si>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</si>
  <si>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</si>
  <si>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</si>
  <si>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</si>
  <si>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</si>
  <si>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</si>
  <si>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</si>
  <si>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</si>
  <si>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</si>
  <si>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</si>
  <si>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</si>
  <si>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</si>
  <si>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</si>
  <si>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</si>
  <si>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</si>
  <si>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</si>
  <si>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</si>
  <si>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</si>
  <si>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</si>
  <si>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</si>
  <si>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</si>
  <si>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</si>
  <si>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</si>
  <si>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</si>
  <si>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</si>
  <si>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</si>
  <si>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</si>
  <si>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</si>
  <si>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</si>
  <si>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</si>
  <si>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</si>
  <si>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</si>
  <si>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</si>
  <si>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</si>
  <si>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</si>
  <si>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</si>
  <si>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</si>
  <si>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</si>
  <si>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</si>
  <si>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</si>
  <si>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</si>
  <si>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</si>
  <si>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</si>
  <si>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</si>
  <si>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</si>
  <si>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</si>
  <si>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</si>
  <si>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</si>
  <si>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</si>
  <si>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</si>
  <si>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</si>
  <si>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</si>
  <si>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</si>
  <si>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</si>
  <si>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</si>
  <si>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</si>
  <si>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</si>
  <si>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</si>
  <si>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</si>
  <si>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</si>
  <si>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</si>
  <si>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</si>
  <si>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</si>
  <si>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</si>
  <si>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</si>
  <si>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</si>
  <si>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</si>
  <si>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</si>
  <si>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</si>
  <si>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</si>
  <si>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</si>
  <si>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</si>
  <si>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</si>
  <si>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</si>
  <si>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</si>
  <si>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</si>
  <si>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</si>
  <si>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</si>
  <si>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</si>
  <si>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</si>
  <si>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</si>
  <si>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</si>
  <si>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</si>
  <si>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</si>
  <si>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</si>
  <si>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</si>
  <si>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</si>
  <si>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</si>
  <si>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</si>
  <si>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</si>
  <si>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</si>
  <si>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</si>
  <si>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</si>
  <si>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</si>
  <si>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</si>
  <si>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</si>
  <si>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</si>
  <si>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</si>
  <si>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</si>
  <si>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</si>
  <si>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</si>
  <si>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</si>
  <si>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</si>
  <si>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</si>
  <si>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</si>
  <si>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</si>
  <si>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</si>
  <si>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</si>
  <si>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</si>
  <si>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</si>
  <si>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</si>
  <si>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</si>
  <si>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</si>
  <si>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</si>
  <si>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</si>
  <si>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</si>
  <si>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</si>
  <si>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</si>
  <si>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</si>
  <si>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</si>
  <si>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</si>
  <si>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</si>
  <si>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</si>
  <si>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</si>
  <si>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</si>
  <si>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</si>
  <si>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</si>
  <si>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</si>
  <si>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</si>
  <si>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</si>
  <si>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</si>
  <si>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</si>
  <si>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</si>
  <si>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</si>
  <si>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</si>
  <si>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</si>
  <si>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</si>
  <si>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</si>
  <si>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</si>
  <si>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</si>
  <si>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</si>
  <si>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</si>
  <si>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</si>
  <si>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</si>
  <si>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</si>
  <si>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</si>
  <si>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</si>
  <si>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</si>
  <si>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</si>
  <si>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</si>
  <si>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</si>
  <si>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</si>
  <si>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</si>
  <si>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</si>
  <si>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</si>
  <si>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</si>
  <si>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</si>
  <si>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</si>
  <si>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</si>
  <si>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</si>
  <si>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</si>
  <si>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</si>
  <si>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</si>
  <si>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</si>
  <si>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</si>
  <si>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</si>
  <si>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</si>
  <si>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</si>
  <si>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</si>
  <si>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</si>
  <si>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</si>
  <si>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</si>
  <si>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</si>
  <si>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</si>
  <si>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</si>
  <si>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</si>
  <si>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</si>
  <si>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</si>
  <si>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</si>
  <si>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</si>
  <si>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</si>
  <si>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</si>
  <si>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</si>
  <si>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</si>
  <si>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</si>
  <si>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</si>
  <si>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</si>
  <si>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</si>
  <si>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</si>
  <si>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</si>
  <si>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</si>
  <si>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</si>
  <si>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</si>
  <si>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</si>
  <si>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</si>
  <si>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</si>
  <si>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</si>
  <si>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</si>
  <si>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</si>
  <si>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</si>
  <si>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</si>
  <si>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</si>
  <si>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</si>
  <si>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</si>
  <si>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</si>
  <si>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</si>
  <si>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</si>
  <si>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</si>
  <si>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</si>
  <si>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</si>
  <si>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</si>
  <si>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</si>
  <si>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</si>
  <si>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</si>
  <si>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</si>
  <si>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</si>
  <si>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</si>
  <si>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</si>
  <si>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</si>
  <si>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</si>
  <si>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</si>
  <si>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</si>
  <si>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</si>
  <si>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</si>
  <si>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</si>
  <si>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</si>
  <si>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</si>
  <si>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</si>
  <si>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</si>
  <si>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</si>
  <si>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</si>
  <si>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</si>
  <si>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</si>
  <si>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</si>
  <si>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</si>
  <si>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</si>
  <si>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</si>
  <si>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</si>
  <si>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</si>
  <si>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</si>
  <si>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</si>
  <si>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</si>
  <si>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</si>
  <si>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</si>
  <si>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</si>
  <si>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</si>
  <si>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</si>
  <si>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</si>
  <si>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</si>
  <si>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</si>
  <si>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</si>
  <si>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</si>
  <si>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</si>
  <si>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</si>
  <si>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</si>
  <si>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</si>
  <si>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</si>
  <si>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</si>
  <si>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</si>
  <si>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</si>
  <si>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</si>
  <si>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</si>
  <si>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</si>
  <si>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</si>
  <si>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</si>
  <si>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</si>
  <si>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</si>
  <si>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</si>
  <si>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</si>
  <si>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</si>
  <si>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</si>
  <si>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</si>
  <si>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</si>
  <si>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</si>
  <si>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</si>
  <si>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</si>
  <si>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</si>
  <si>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</si>
  <si>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</si>
  <si>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</si>
  <si>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</si>
  <si>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</si>
  <si>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</si>
  <si>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</si>
  <si>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</si>
  <si>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</si>
  <si>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</si>
  <si>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</si>
  <si>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</si>
  <si>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</si>
  <si>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</si>
  <si>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</si>
  <si>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</si>
  <si>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</si>
  <si>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</si>
  <si>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</si>
  <si>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</si>
  <si>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</si>
  <si>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</si>
  <si>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</si>
  <si>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</si>
  <si>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</si>
  <si>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</si>
  <si>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</si>
  <si>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</si>
  <si>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</si>
  <si>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</si>
  <si>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</si>
  <si>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</si>
  <si>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</si>
  <si>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</si>
  <si>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</si>
  <si>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</si>
  <si>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</si>
  <si>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</si>
  <si>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</si>
  <si>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</si>
  <si>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</si>
  <si>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</si>
  <si>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</si>
  <si>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</si>
  <si>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</si>
  <si>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</si>
  <si>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</si>
  <si>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</si>
  <si>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</si>
  <si>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</si>
  <si>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</si>
  <si>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</si>
  <si>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</si>
  <si>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</si>
  <si>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</si>
  <si>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</si>
  <si>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</si>
  <si>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</si>
  <si>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</si>
  <si>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</si>
  <si>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</si>
  <si>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</si>
  <si>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</si>
  <si>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</si>
  <si>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</si>
  <si>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</si>
  <si>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</si>
  <si>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</si>
  <si>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</si>
  <si>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</si>
  <si>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</si>
  <si>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</si>
  <si>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</si>
  <si>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</si>
  <si>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</si>
  <si>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</si>
  <si>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</si>
  <si>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</si>
  <si>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</si>
  <si>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</si>
  <si>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</si>
  <si>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</si>
  <si>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</si>
  <si>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</si>
  <si>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</si>
  <si>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</si>
  <si>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</si>
  <si>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</si>
  <si>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</si>
  <si>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</si>
  <si>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</si>
  <si>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</si>
  <si>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</si>
  <si>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</si>
  <si>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</si>
  <si>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</si>
  <si>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</si>
  <si>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</si>
  <si>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</si>
  <si>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</si>
  <si>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</si>
  <si>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</si>
  <si>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</si>
  <si>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</si>
  <si>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</si>
  <si>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</si>
  <si>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</si>
  <si>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</si>
  <si>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</si>
  <si>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</si>
  <si>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</si>
  <si>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</si>
  <si>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</si>
  <si>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</si>
  <si>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</si>
  <si>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</si>
  <si>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</si>
  <si>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</si>
  <si>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</si>
  <si>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</si>
  <si>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</si>
  <si>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</si>
  <si>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</si>
  <si>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</si>
  <si>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</si>
  <si>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</si>
  <si>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</si>
  <si>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</si>
  <si>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</si>
  <si>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</si>
  <si>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</si>
  <si>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</si>
  <si>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</si>
  <si>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</si>
  <si>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</si>
  <si>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</si>
  <si>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</si>
  <si>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</si>
  <si>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</si>
  <si>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</si>
  <si>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</si>
  <si>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</si>
  <si>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</si>
  <si>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</si>
  <si>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</si>
  <si>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</si>
  <si>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</si>
  <si>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</si>
  <si>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</si>
  <si>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</si>
  <si>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</si>
  <si>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</si>
  <si>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</si>
  <si>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</si>
  <si>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</si>
  <si>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</si>
  <si>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</si>
  <si>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</si>
  <si>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</si>
  <si>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</si>
  <si>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</si>
  <si>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</si>
  <si>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</si>
  <si>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</si>
  <si>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</si>
  <si>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</si>
  <si>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</si>
  <si>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</si>
  <si>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</si>
  <si>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</si>
  <si>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</si>
  <si>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</si>
  <si>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</si>
  <si>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</si>
  <si>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</si>
  <si>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</si>
  <si>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</si>
  <si>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</si>
  <si>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</si>
  <si>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</si>
  <si>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</si>
  <si>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</si>
  <si>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</si>
  <si>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</si>
  <si>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</si>
  <si>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</si>
  <si>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</si>
  <si>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</si>
  <si>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</si>
  <si>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</si>
  <si>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</si>
  <si>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</si>
  <si>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</si>
  <si>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</si>
  <si>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</si>
  <si>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</si>
  <si>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</si>
  <si>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</si>
  <si>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</si>
  <si>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</si>
  <si>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</si>
  <si>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</si>
  <si>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</si>
  <si>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</si>
  <si>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</si>
  <si>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</si>
  <si>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</si>
  <si>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</si>
  <si>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</si>
  <si>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</si>
  <si>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</si>
  <si>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</si>
  <si>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</si>
  <si>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</si>
  <si>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</si>
  <si>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</si>
  <si>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</si>
  <si>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</si>
  <si>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</si>
  <si>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</si>
  <si>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</si>
  <si>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</si>
  <si>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</si>
  <si>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</si>
  <si>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</si>
  <si>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</si>
  <si>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</si>
  <si>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</si>
  <si>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</si>
  <si>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</si>
  <si>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</si>
  <si>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</si>
  <si>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</si>
  <si>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</si>
  <si>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</si>
  <si>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</si>
  <si>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</si>
  <si>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</si>
  <si>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</si>
  <si>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</si>
  <si>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</si>
  <si>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</si>
  <si>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</si>
  <si>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</si>
  <si>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</si>
  <si>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</si>
  <si>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</si>
  <si>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</si>
  <si>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</si>
  <si>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</si>
  <si>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</si>
  <si>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</si>
  <si>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</si>
  <si>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</si>
  <si>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</si>
  <si>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</si>
  <si>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</si>
  <si>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</si>
  <si>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</si>
  <si>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</si>
  <si>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</si>
  <si>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</si>
  <si>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</si>
  <si>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</si>
  <si>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</si>
  <si>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</si>
  <si>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</si>
  <si>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</si>
  <si>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</si>
  <si>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</si>
  <si>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</si>
  <si>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</si>
  <si>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</si>
  <si>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</si>
  <si>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</si>
  <si>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</si>
  <si>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</si>
  <si>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</si>
  <si>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</si>
  <si>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</si>
  <si>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</si>
  <si>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</si>
  <si>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</si>
  <si>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</si>
  <si>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</si>
  <si>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</si>
  <si>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</si>
  <si>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</si>
  <si>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</si>
  <si>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</si>
  <si>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</si>
  <si>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</si>
  <si>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</si>
  <si>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</si>
  <si>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</si>
  <si>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</si>
  <si>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</si>
  <si>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</si>
  <si>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</si>
  <si>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</si>
  <si>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</si>
  <si>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</si>
  <si>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</si>
  <si>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</si>
  <si>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</si>
  <si>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</si>
  <si>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</si>
  <si>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</si>
  <si>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</si>
  <si>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</si>
  <si>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</si>
  <si>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</si>
  <si>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</si>
  <si>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</si>
  <si>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</si>
  <si>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</si>
  <si>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</si>
  <si>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</si>
  <si>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</si>
  <si>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</si>
  <si>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</si>
  <si>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</si>
  <si>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</si>
  <si>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</si>
  <si>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</si>
  <si>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</si>
  <si>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</si>
  <si>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</si>
  <si>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</si>
  <si>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</si>
  <si>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</si>
  <si>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</si>
  <si>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</si>
  <si>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</si>
  <si>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</si>
  <si>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</si>
  <si>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</si>
  <si>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</si>
  <si>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</si>
  <si>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</si>
  <si>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</si>
  <si>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</si>
  <si>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</si>
  <si>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</si>
  <si>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</si>
  <si>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</si>
  <si>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</si>
  <si>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</si>
  <si>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</si>
  <si>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</si>
  <si>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</si>
  <si>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</si>
  <si>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</si>
  <si>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</si>
  <si>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</si>
  <si>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</si>
  <si>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</si>
  <si>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</si>
  <si>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</si>
  <si>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</si>
  <si>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</si>
  <si>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</si>
  <si>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</si>
  <si>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</si>
  <si>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</si>
  <si>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</si>
  <si>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</si>
  <si>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</si>
  <si>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</si>
  <si>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</si>
  <si>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</si>
  <si>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</si>
  <si>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</si>
  <si>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</si>
  <si>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</si>
  <si>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</si>
  <si>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</si>
  <si>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</si>
  <si>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</si>
  <si>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</si>
  <si>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</si>
  <si>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</si>
  <si>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</si>
  <si>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</si>
  <si>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</si>
  <si>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</si>
  <si>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</si>
  <si>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</si>
  <si>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</si>
  <si>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</si>
  <si>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</si>
  <si>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</si>
  <si>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</si>
  <si>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</si>
  <si>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</si>
  <si>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</si>
  <si>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</si>
  <si>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</si>
  <si>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</si>
  <si>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</si>
  <si>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</si>
  <si>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</si>
  <si>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</si>
  <si>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</si>
  <si>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</si>
  <si>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</si>
  <si>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</si>
  <si>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</si>
  <si>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</si>
  <si>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</si>
  <si>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</si>
  <si>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</si>
  <si>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</si>
  <si>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</si>
  <si>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</si>
  <si>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</si>
  <si>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</si>
  <si>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</si>
  <si>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</si>
  <si>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</si>
  <si>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</si>
  <si>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</si>
  <si>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</si>
  <si>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</si>
  <si>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</si>
  <si>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</si>
  <si>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</si>
  <si>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</si>
  <si>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</si>
  <si>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</si>
  <si>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</si>
  <si>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</si>
  <si>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</si>
  <si>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</si>
  <si>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</si>
  <si>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</si>
  <si>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</si>
  <si>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</si>
  <si>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</si>
  <si>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</si>
  <si>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</si>
  <si>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</si>
  <si>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</si>
  <si>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</si>
  <si>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</si>
  <si>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</si>
  <si>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</si>
  <si>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</si>
  <si>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</si>
  <si>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</si>
  <si>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</si>
  <si>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</si>
  <si>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</si>
  <si>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</si>
  <si>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</si>
  <si>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</si>
  <si>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</si>
  <si>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</si>
  <si>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</si>
  <si>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</si>
  <si>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</si>
  <si>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</si>
  <si>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</si>
  <si>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</si>
  <si>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</si>
  <si>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</si>
  <si>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</si>
  <si>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</si>
  <si>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</si>
  <si>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</si>
  <si>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</si>
  <si>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</si>
  <si>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</si>
  <si>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</si>
  <si>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</si>
  <si>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</si>
  <si>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</si>
  <si>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</si>
  <si>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</si>
  <si>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</si>
  <si>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</si>
  <si>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</si>
  <si>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</si>
  <si>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</si>
  <si>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</si>
  <si>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</si>
  <si>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</si>
  <si>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</si>
  <si>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</si>
  <si>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</si>
  <si>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</si>
  <si>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</si>
  <si>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</si>
  <si>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</si>
  <si>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</si>
  <si>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</si>
  <si>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</si>
  <si>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</si>
  <si>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</si>
  <si>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</si>
  <si>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</si>
  <si>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</si>
  <si>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</si>
  <si>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</si>
  <si>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</si>
  <si>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</si>
  <si>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</si>
  <si>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</si>
  <si>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</si>
  <si>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</si>
  <si>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</si>
  <si>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</si>
  <si>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</si>
  <si>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</si>
  <si>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</si>
  <si>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</si>
  <si>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</si>
  <si>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</si>
  <si>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</si>
  <si>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</si>
  <si>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</si>
  <si>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</si>
  <si>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</si>
  <si>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</si>
  <si>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</si>
  <si>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</si>
  <si>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</si>
  <si>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</si>
  <si>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</si>
  <si>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</si>
  <si>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</si>
  <si>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</si>
  <si>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</si>
  <si>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</si>
  <si>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</si>
  <si>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</si>
  <si>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</si>
  <si>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</si>
  <si>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</si>
  <si>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</si>
  <si>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</si>
  <si>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</si>
  <si>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</si>
  <si>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</si>
  <si>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</si>
  <si>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</si>
  <si>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</si>
  <si>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</si>
  <si>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</si>
  <si>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</si>
  <si>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</si>
  <si>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</si>
  <si>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</si>
  <si>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</si>
  <si>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</si>
  <si>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</si>
  <si>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</si>
  <si>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</si>
  <si>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</si>
  <si>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</si>
  <si>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</si>
  <si>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</si>
  <si>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</si>
  <si>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</si>
  <si>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</si>
  <si>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</si>
  <si>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</si>
  <si>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</si>
  <si>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</si>
  <si>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</si>
  <si>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</si>
  <si>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</si>
  <si>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</si>
  <si>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</si>
  <si>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</si>
  <si>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</si>
  <si>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</si>
  <si>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</si>
  <si>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</si>
  <si>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</si>
  <si>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</si>
  <si>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</si>
  <si>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</si>
  <si>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</si>
  <si>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</si>
  <si>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</si>
  <si>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</si>
  <si>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</si>
  <si>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</si>
  <si>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</si>
  <si>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</si>
  <si>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</si>
  <si>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</si>
  <si>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</si>
  <si>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</si>
  <si>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</si>
  <si>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</si>
  <si>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</si>
  <si>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</si>
  <si>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</si>
  <si>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</si>
  <si>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</si>
  <si>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</si>
  <si>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</si>
  <si>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</si>
  <si>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</si>
  <si>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</si>
  <si>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</si>
  <si>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</si>
  <si>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</si>
  <si>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</si>
  <si>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</si>
  <si>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</si>
  <si>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</si>
  <si>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</si>
  <si>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</si>
  <si>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</si>
  <si>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</si>
  <si>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</si>
  <si>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</si>
  <si>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</si>
  <si>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</si>
  <si>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</si>
  <si>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</si>
  <si>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</si>
  <si>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</si>
  <si>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</si>
  <si>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</si>
  <si>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</si>
  <si>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</si>
  <si>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</si>
  <si>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</si>
  <si>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</si>
  <si>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</si>
  <si>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</si>
  <si>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</si>
  <si>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</si>
  <si>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</si>
  <si>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</si>
  <si>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</si>
  <si>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</si>
  <si>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</si>
  <si>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</si>
  <si>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</si>
  <si>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</si>
  <si>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</si>
  <si>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</si>
  <si>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</si>
  <si>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</si>
  <si>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</si>
  <si>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</si>
  <si>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</si>
  <si>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</si>
  <si>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</si>
  <si>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</si>
  <si>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</si>
  <si>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</si>
  <si>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</si>
  <si>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</si>
  <si>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</si>
  <si>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</si>
  <si>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</si>
  <si>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</si>
  <si>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</si>
  <si>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</si>
  <si>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</si>
  <si>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</si>
  <si>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</si>
  <si>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</si>
  <si>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</si>
  <si>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</si>
  <si>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</si>
  <si>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</si>
  <si>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</si>
  <si>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</si>
  <si>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</si>
  <si>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</si>
  <si>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</si>
  <si>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</si>
  <si>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</si>
  <si>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</si>
  <si>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</si>
  <si>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</si>
  <si>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</si>
  <si>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</si>
  <si>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</si>
  <si>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</si>
  <si>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</si>
  <si>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</si>
  <si>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</si>
  <si>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</si>
  <si>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</si>
  <si>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</si>
  <si>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</si>
  <si>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</si>
  <si>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</si>
  <si>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</si>
  <si>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</si>
  <si>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</si>
  <si>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</si>
  <si>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</si>
  <si>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</si>
  <si>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</si>
  <si>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</si>
  <si>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</si>
  <si>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</si>
  <si>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</si>
  <si>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</si>
  <si>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</si>
  <si>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</si>
  <si>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</si>
  <si>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</si>
  <si>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</si>
  <si>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</si>
  <si>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</si>
  <si>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</si>
  <si>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</si>
  <si>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</si>
  <si>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</si>
  <si>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</si>
  <si>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</si>
  <si>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</si>
  <si>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</si>
  <si>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</si>
  <si>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</si>
  <si>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</si>
  <si>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</si>
  <si>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</si>
  <si>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</si>
  <si>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</si>
  <si>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</si>
  <si>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</si>
  <si>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</si>
  <si>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</si>
  <si>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</si>
  <si>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</si>
  <si>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</si>
  <si>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</si>
  <si>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</si>
  <si>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</si>
  <si>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</si>
  <si>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</si>
  <si>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</si>
  <si>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</si>
  <si>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</si>
  <si>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</si>
  <si>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</si>
  <si>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</si>
  <si>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</si>
  <si>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</si>
  <si>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</si>
  <si>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</si>
  <si>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</si>
  <si>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</si>
  <si>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</si>
  <si>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</si>
  <si>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</si>
  <si>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</si>
  <si>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</si>
  <si>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</si>
  <si>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</si>
  <si>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</si>
  <si>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</si>
  <si>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</si>
  <si>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</si>
  <si>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</si>
  <si>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</si>
  <si>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</si>
  <si>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</si>
  <si>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</si>
  <si>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</si>
  <si>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</si>
  <si>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</si>
  <si>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</si>
  <si>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</si>
  <si>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</si>
  <si>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</si>
  <si>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</si>
  <si>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</si>
  <si>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</si>
  <si>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</si>
  <si>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</si>
  <si>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</si>
  <si>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</si>
  <si>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</si>
  <si>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</si>
  <si>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</si>
  <si>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</si>
  <si>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</si>
  <si>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</si>
  <si>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</si>
  <si>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</si>
  <si>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</si>
  <si>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</si>
  <si>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</si>
  <si>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</si>
  <si>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</si>
  <si>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</si>
  <si>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</si>
  <si>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</si>
  <si>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</si>
  <si>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</si>
  <si>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</si>
  <si>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</si>
  <si>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</si>
  <si>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</si>
  <si>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</si>
  <si>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</si>
  <si>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</si>
  <si>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</si>
  <si>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</si>
  <si>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</si>
  <si>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</si>
  <si>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</si>
  <si>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</si>
  <si>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</si>
  <si>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</si>
  <si>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</si>
  <si>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</si>
  <si>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</si>
  <si>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</si>
  <si>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</si>
  <si>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</si>
  <si>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</si>
  <si>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</si>
  <si>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</si>
  <si>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</si>
  <si>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</si>
  <si>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</si>
  <si>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</si>
  <si>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</si>
  <si>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</si>
  <si>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</si>
  <si>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</si>
  <si>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</si>
  <si>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</si>
  <si>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</si>
  <si>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</si>
  <si>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</si>
  <si>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</si>
  <si>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</si>
  <si>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</si>
  <si>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</si>
  <si>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</si>
  <si>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</si>
  <si>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</si>
  <si>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</si>
  <si>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</si>
  <si>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</si>
  <si>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</si>
  <si>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</si>
  <si>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</si>
  <si>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</si>
  <si>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</si>
  <si>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</si>
  <si>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</si>
  <si>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</si>
  <si>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</si>
  <si>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</si>
  <si>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</si>
  <si>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</si>
  <si>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</si>
  <si>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</si>
  <si>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</si>
  <si>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</si>
  <si>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</si>
  <si>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</si>
  <si>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</si>
  <si>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</si>
  <si>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</si>
  <si>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</si>
  <si>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</si>
  <si>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</si>
  <si>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</si>
  <si>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</si>
  <si>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</si>
  <si>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</si>
  <si>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</si>
  <si>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</si>
  <si>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</si>
  <si>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</si>
  <si>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</si>
  <si>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</si>
  <si>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</si>
  <si>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</si>
  <si>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</si>
  <si>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</si>
  <si>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</si>
  <si>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</si>
  <si>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</si>
  <si>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</si>
  <si>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</si>
  <si>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</si>
  <si>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</si>
  <si>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</si>
  <si>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</si>
  <si>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</si>
  <si>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</si>
  <si>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</si>
  <si>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</si>
  <si>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</si>
  <si>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</si>
  <si>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</si>
  <si>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</si>
  <si>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</si>
  <si>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</si>
  <si>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</si>
  <si>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</si>
  <si>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</si>
  <si>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</si>
  <si>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</si>
  <si>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</si>
  <si>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</si>
  <si>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</si>
  <si>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</si>
  <si>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</si>
  <si>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</si>
  <si>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</si>
  <si>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</si>
  <si>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</si>
  <si>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</si>
  <si>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</si>
  <si>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</si>
  <si>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</si>
  <si>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</si>
  <si>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</si>
  <si>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</si>
  <si>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</si>
  <si>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</si>
  <si>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</si>
  <si>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</si>
  <si>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</si>
  <si>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</si>
  <si>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</si>
  <si>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</si>
  <si>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</si>
  <si>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</si>
  <si>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</si>
  <si>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</si>
  <si>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</si>
  <si>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</si>
  <si>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</si>
  <si>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</si>
  <si>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</si>
  <si>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</si>
  <si>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</si>
  <si>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</si>
  <si>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</si>
  <si>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</si>
  <si>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</si>
  <si>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</si>
  <si>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</si>
  <si>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</si>
  <si>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</si>
  <si>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</si>
  <si>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</si>
  <si>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</si>
  <si>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</si>
  <si>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</si>
  <si>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</si>
  <si>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</si>
  <si>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</si>
  <si>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</si>
  <si>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</si>
  <si>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</si>
  <si>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</si>
  <si>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</si>
  <si>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</si>
  <si>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</si>
  <si>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</si>
  <si>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</si>
  <si>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</si>
  <si>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</si>
  <si>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</si>
  <si>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</si>
  <si>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</si>
  <si>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</si>
  <si>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</si>
  <si>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</si>
  <si>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</si>
  <si>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</si>
  <si>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</si>
  <si>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</si>
  <si>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</si>
  <si>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</si>
  <si>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</si>
  <si>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</si>
  <si>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</si>
  <si>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</si>
  <si>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</si>
  <si>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</si>
  <si>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</si>
  <si>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</si>
  <si>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</si>
  <si>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</si>
  <si>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</si>
  <si>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</si>
  <si>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</si>
  <si>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</si>
  <si>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</si>
  <si>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</si>
  <si>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</si>
  <si>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</si>
  <si>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</si>
  <si>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</si>
  <si>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</si>
  <si>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</si>
  <si>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</si>
  <si>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</si>
  <si>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</si>
  <si>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</si>
  <si>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</si>
  <si>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</si>
  <si>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</si>
  <si>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</si>
  <si>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</si>
  <si>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</si>
  <si>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</si>
  <si>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</si>
  <si>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</si>
  <si>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</si>
  <si>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</si>
  <si>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</si>
  <si>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</si>
  <si>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</si>
  <si>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</si>
  <si>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</si>
  <si>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</si>
  <si>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</si>
  <si>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</si>
  <si>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</si>
  <si>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</si>
  <si>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</si>
  <si>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</si>
  <si>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</si>
  <si>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</si>
  <si>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</si>
  <si>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</si>
  <si>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</si>
  <si>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</si>
  <si>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</si>
  <si>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</si>
  <si>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</si>
  <si>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</si>
  <si>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</si>
  <si>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</si>
  <si>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</si>
  <si>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</si>
  <si>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</si>
  <si>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</si>
  <si>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</si>
  <si>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</si>
  <si>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</si>
  <si>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</si>
  <si>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</si>
  <si>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</si>
  <si>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</si>
  <si>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</si>
  <si>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</si>
  <si>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</si>
  <si>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</si>
  <si>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</si>
  <si>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</si>
  <si>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</si>
  <si>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</si>
  <si>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</si>
  <si>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</si>
  <si>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</si>
  <si>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</si>
  <si>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</si>
  <si>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</si>
  <si>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</si>
  <si>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</si>
  <si>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</si>
  <si>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</si>
  <si>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</si>
  <si>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</si>
  <si>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</si>
  <si>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</si>
  <si>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</si>
  <si>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</si>
  <si>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</si>
  <si>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</si>
  <si>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</si>
  <si>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</si>
  <si>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</si>
  <si>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</si>
  <si>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</si>
  <si>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</si>
  <si>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</si>
  <si>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</si>
  <si>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</si>
  <si>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</si>
  <si>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</si>
  <si>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</si>
  <si>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</si>
  <si>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</si>
  <si>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</si>
  <si>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</si>
  <si>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</si>
  <si>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</si>
  <si>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</si>
  <si>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</si>
  <si>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</si>
  <si>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</si>
  <si>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</si>
  <si>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</si>
  <si>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</si>
  <si>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</si>
  <si>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</si>
  <si>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</si>
  <si>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</si>
  <si>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</si>
  <si>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</si>
  <si>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</si>
  <si>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</si>
  <si>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</si>
  <si>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</si>
  <si>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</si>
  <si>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</si>
  <si>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</si>
  <si>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</si>
  <si>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</si>
  <si>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</si>
  <si>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</si>
  <si>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</si>
  <si>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</si>
  <si>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</si>
  <si>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</si>
  <si>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</si>
  <si>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</si>
  <si>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</si>
  <si>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</si>
  <si>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</si>
  <si>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</si>
  <si>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</si>
  <si>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</si>
  <si>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</si>
  <si>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</si>
  <si>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</si>
  <si>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</si>
  <si>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</si>
  <si>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</si>
  <si>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</si>
  <si>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</si>
  <si>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</si>
  <si>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</si>
  <si>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</si>
  <si>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</si>
  <si>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</si>
  <si>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</si>
  <si>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</si>
  <si>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</si>
  <si>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</si>
  <si>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</si>
  <si>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</si>
  <si>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</si>
  <si>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</si>
  <si>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</si>
  <si>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</si>
  <si>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</si>
  <si>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</si>
  <si>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</si>
  <si>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</si>
  <si>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</si>
  <si>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</si>
  <si>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</si>
  <si>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</si>
  <si>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</si>
  <si>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</si>
  <si>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</si>
  <si>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</si>
  <si>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</si>
  <si>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</si>
  <si>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</si>
  <si>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</si>
  <si>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</si>
  <si>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</si>
  <si>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</si>
  <si>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</si>
  <si>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</si>
  <si>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</si>
  <si>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</si>
  <si>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</si>
  <si>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</si>
  <si>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</si>
  <si>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</si>
  <si>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</si>
  <si>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</si>
  <si>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</si>
  <si>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</si>
  <si>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</si>
  <si>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</si>
  <si>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</si>
  <si>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</si>
  <si>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</si>
  <si>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</si>
  <si>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</si>
  <si>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</si>
  <si>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</si>
  <si>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</si>
  <si>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</si>
  <si>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</si>
  <si>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</si>
  <si>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</si>
  <si>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</si>
  <si>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</si>
  <si>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</si>
  <si>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</si>
  <si>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</si>
  <si>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</si>
  <si>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</si>
  <si>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</si>
  <si>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</si>
  <si>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</si>
  <si>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</si>
  <si>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</si>
  <si>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</si>
  <si>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</si>
  <si>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</si>
  <si>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</si>
  <si>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</si>
  <si>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</si>
  <si>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</si>
  <si>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</si>
  <si>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</si>
  <si>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</si>
  <si>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</si>
  <si>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</si>
  <si>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</si>
  <si>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</si>
  <si>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</si>
  <si>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</si>
  <si>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</si>
  <si>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</si>
  <si>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</si>
  <si>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</si>
  <si>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</si>
  <si>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</si>
  <si>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</si>
  <si>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</si>
  <si>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</si>
  <si>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</si>
  <si>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</si>
  <si>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</si>
  <si>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</si>
  <si>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</si>
  <si>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</si>
  <si>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</si>
  <si>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</si>
  <si>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</si>
  <si>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</si>
  <si>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</si>
  <si>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</si>
  <si>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</si>
  <si>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</si>
  <si>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</si>
  <si>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</si>
  <si>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</si>
  <si>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</si>
  <si>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</si>
  <si>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</si>
  <si>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</si>
  <si>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</si>
  <si>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</si>
  <si>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</si>
  <si>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</si>
  <si>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</si>
  <si>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</si>
  <si>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</si>
  <si>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</si>
  <si>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</si>
  <si>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</si>
  <si>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</si>
  <si>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</si>
  <si>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</si>
  <si>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</si>
  <si>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</si>
  <si>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</si>
  <si>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</si>
  <si>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</si>
  <si>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</si>
  <si>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</si>
  <si>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</si>
  <si>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</si>
  <si>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</si>
  <si>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</si>
  <si>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</si>
  <si>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</si>
  <si>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</si>
  <si>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</si>
  <si>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</si>
  <si>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</si>
  <si>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</si>
  <si>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</si>
  <si>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</si>
  <si>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</si>
  <si>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</si>
  <si>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</si>
  <si>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</si>
  <si>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</si>
  <si>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</si>
  <si>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</si>
  <si>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</si>
  <si>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</si>
  <si>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</si>
  <si>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</si>
  <si>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</si>
  <si>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</si>
  <si>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</si>
  <si>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</si>
  <si>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</si>
  <si>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</si>
  <si>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</si>
  <si>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</si>
  <si>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</si>
  <si>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</si>
  <si>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</si>
  <si>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</si>
  <si>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</si>
  <si>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</si>
  <si>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</si>
  <si>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</si>
  <si>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</si>
  <si>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</si>
  <si>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</si>
  <si>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</si>
  <si>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</si>
  <si>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</si>
  <si>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</si>
  <si>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</si>
  <si>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</si>
  <si>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</si>
  <si>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</si>
  <si>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</si>
  <si>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</si>
  <si>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</si>
  <si>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</si>
  <si>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</si>
  <si>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</si>
  <si>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</si>
  <si>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</si>
  <si>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</si>
  <si>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</si>
  <si>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</si>
  <si>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</si>
  <si>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</si>
  <si>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</si>
  <si>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</si>
  <si>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</si>
  <si>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</si>
  <si>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</si>
  <si>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</si>
  <si>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</si>
  <si>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</si>
  <si>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</si>
  <si>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</si>
  <si>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</si>
  <si>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</si>
  <si>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</si>
  <si>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</si>
  <si>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</si>
  <si>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</si>
  <si>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</si>
  <si>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</si>
  <si>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</si>
  <si>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</si>
  <si>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</si>
  <si>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</si>
  <si>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</si>
  <si>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</si>
  <si>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</si>
  <si>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</si>
  <si>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</si>
  <si>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</si>
  <si>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</si>
  <si>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</si>
  <si>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</si>
  <si>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</si>
  <si>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</si>
  <si>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</si>
  <si>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</si>
  <si>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</si>
  <si>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</si>
  <si>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</si>
  <si>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</si>
  <si>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</si>
  <si>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</si>
  <si>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</si>
  <si>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</si>
  <si>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</si>
  <si>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</si>
  <si>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</si>
  <si>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</si>
  <si>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</si>
  <si>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</si>
  <si>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</si>
  <si>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</si>
  <si>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</si>
  <si>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</si>
  <si>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</si>
  <si>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</si>
  <si>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</si>
  <si>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</si>
  <si>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</si>
  <si>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</si>
  <si>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</si>
  <si>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</si>
  <si>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</si>
  <si>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</si>
  <si>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</si>
  <si>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</si>
  <si>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</si>
  <si>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</si>
  <si>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</si>
  <si>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</si>
  <si>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</si>
  <si>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</si>
  <si>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</si>
  <si>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</si>
  <si>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</si>
  <si>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</si>
  <si>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</si>
  <si>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</si>
  <si>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</si>
  <si>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</si>
  <si>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</si>
  <si>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</si>
  <si>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</si>
  <si>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</si>
  <si>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</si>
  <si>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</si>
  <si>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</si>
  <si>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</si>
  <si>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</si>
  <si>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</si>
  <si>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</si>
  <si>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</si>
  <si>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</si>
  <si>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</si>
  <si>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</si>
  <si>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</si>
  <si>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</si>
  <si>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</si>
  <si>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</si>
  <si>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</si>
  <si>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</si>
  <si>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</si>
  <si>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</si>
  <si>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</si>
  <si>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</si>
  <si>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</si>
  <si>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</si>
  <si>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</si>
  <si>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</si>
  <si>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</si>
  <si>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</si>
  <si>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</si>
  <si>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</si>
  <si>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</si>
  <si>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</si>
  <si>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</si>
  <si>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</si>
  <si>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</si>
  <si>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</si>
  <si>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</si>
  <si>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</si>
  <si>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</si>
  <si>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</si>
  <si>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</si>
  <si>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</si>
  <si>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</si>
  <si>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</si>
  <si>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</si>
  <si>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</si>
  <si>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</si>
  <si>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</si>
  <si>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</si>
  <si>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</si>
  <si>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</si>
  <si>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</si>
  <si>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</si>
  <si>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</si>
  <si>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</si>
  <si>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</si>
  <si>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</si>
  <si>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</si>
  <si>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</si>
  <si>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</si>
  <si>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</si>
  <si>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</si>
  <si>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</si>
  <si>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</si>
  <si>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</si>
  <si>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</si>
  <si>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</si>
  <si>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</si>
  <si>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</si>
  <si>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</si>
  <si>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</si>
  <si>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</si>
  <si>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</si>
  <si>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</si>
  <si>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</si>
  <si>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</si>
  <si>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</si>
  <si>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</si>
  <si>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</si>
  <si>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</si>
  <si>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</si>
  <si>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</si>
  <si>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</si>
  <si>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</si>
  <si>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</si>
  <si>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</si>
  <si>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</si>
  <si>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</si>
  <si>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</si>
  <si>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</si>
  <si>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</si>
  <si>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</si>
  <si>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</si>
  <si>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</si>
  <si>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</si>
  <si>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</si>
  <si>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</si>
  <si>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</si>
  <si>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</si>
  <si>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</si>
  <si>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</si>
  <si>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</si>
  <si>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</si>
  <si>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</si>
  <si>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</si>
  <si>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</si>
  <si>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</si>
  <si>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</si>
  <si>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</si>
  <si>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</si>
  <si>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</si>
  <si>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</si>
  <si>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</si>
  <si>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</si>
  <si>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</si>
  <si>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</si>
  <si>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</si>
  <si>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</si>
  <si>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</si>
  <si>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</si>
  <si>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</si>
  <si>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</si>
  <si>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</si>
  <si>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</si>
  <si>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</si>
  <si>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</si>
  <si>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</si>
  <si>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</si>
  <si>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</si>
  <si>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</si>
  <si>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</si>
  <si>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</si>
  <si>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</si>
  <si>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</si>
  <si>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</si>
  <si>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</si>
  <si>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</si>
  <si>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</si>
  <si>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</si>
  <si>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</si>
  <si>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</si>
  <si>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</si>
  <si>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</si>
  <si>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</si>
  <si>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</si>
  <si>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</si>
  <si>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</si>
  <si>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</si>
  <si>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</si>
  <si>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</si>
  <si>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</si>
  <si>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</si>
  <si>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</si>
  <si>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</si>
  <si>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</si>
  <si>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</si>
  <si>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</si>
  <si>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</si>
  <si>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</si>
  <si>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</si>
  <si>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</si>
  <si>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</si>
  <si>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</si>
  <si>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</si>
  <si>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</si>
  <si>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</si>
  <si>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</si>
  <si>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</si>
  <si>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</si>
  <si>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</si>
  <si>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</si>
  <si>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</si>
  <si>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</si>
  <si>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</si>
  <si>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</si>
  <si>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</si>
  <si>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</si>
  <si>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</si>
  <si>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</si>
  <si>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</si>
  <si>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</si>
  <si>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</si>
  <si>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</si>
  <si>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</si>
  <si>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</si>
  <si>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</si>
  <si>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</si>
  <si>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</si>
  <si>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</si>
  <si>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</si>
  <si>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</si>
  <si>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</si>
  <si>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</si>
  <si>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</si>
  <si>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</si>
  <si>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</si>
  <si>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</si>
  <si>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</si>
  <si>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</si>
  <si>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</si>
  <si>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</si>
  <si>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</si>
  <si>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</si>
  <si>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</si>
  <si>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</si>
  <si>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</si>
  <si>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</si>
  <si>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</si>
  <si>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</si>
  <si>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</si>
  <si>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</si>
  <si>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</si>
  <si>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</si>
  <si>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</si>
  <si>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</si>
  <si>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</si>
  <si>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</si>
  <si>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</si>
  <si>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</si>
  <si>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</si>
  <si>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</si>
  <si>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</si>
  <si>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</si>
  <si>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</si>
  <si>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</si>
  <si>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</si>
  <si>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</si>
  <si>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</si>
  <si>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</si>
  <si>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</si>
  <si>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</si>
  <si>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</si>
  <si>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</si>
  <si>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</si>
  <si>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</si>
  <si>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</si>
  <si>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</si>
  <si>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</si>
  <si>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</si>
  <si>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</si>
  <si>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</si>
  <si>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</si>
  <si>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</si>
  <si>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</si>
  <si>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</si>
  <si>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</si>
  <si>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</si>
  <si>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</si>
  <si>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</si>
  <si>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</si>
  <si>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</si>
  <si>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</si>
  <si>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</si>
  <si>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</si>
  <si>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</si>
  <si>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</si>
  <si>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</si>
  <si>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</si>
  <si>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</si>
  <si>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</si>
  <si>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</si>
  <si>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</si>
  <si>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</si>
  <si>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</si>
  <si>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</si>
  <si>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</si>
  <si>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</si>
  <si>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</si>
  <si>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</si>
  <si>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</si>
  <si>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</si>
  <si>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</si>
  <si>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</si>
  <si>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</si>
  <si>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</si>
  <si>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</si>
  <si>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</si>
  <si>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</si>
  <si>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</si>
  <si>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</si>
  <si>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</si>
  <si>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</si>
  <si>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</si>
  <si>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</si>
  <si>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</si>
  <si>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</si>
  <si>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</si>
  <si>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</si>
  <si>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</si>
  <si>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</si>
  <si>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</si>
  <si>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</si>
  <si>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</si>
  <si>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</si>
  <si>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</si>
  <si>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</si>
  <si>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</si>
  <si>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</si>
  <si>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</si>
  <si>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</si>
  <si>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</si>
  <si>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</si>
  <si>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</si>
  <si>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</si>
  <si>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</si>
  <si>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</si>
  <si>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</si>
  <si>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</si>
  <si>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</si>
  <si>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</si>
  <si>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</si>
  <si>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</si>
  <si>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</si>
  <si>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</si>
  <si>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</si>
  <si>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</si>
  <si>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</si>
  <si>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</si>
  <si>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</si>
  <si>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</si>
  <si>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</si>
  <si>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</si>
  <si>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</si>
  <si>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</si>
  <si>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</si>
  <si>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</si>
  <si>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</si>
  <si>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</si>
  <si>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</si>
  <si>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</si>
  <si>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</si>
  <si>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</si>
  <si>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</si>
  <si>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</si>
  <si>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</si>
  <si>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</si>
  <si>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</si>
  <si>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</si>
  <si>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</si>
  <si>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</si>
  <si>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</si>
  <si>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</si>
  <si>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</si>
  <si>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</si>
  <si>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</si>
  <si>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</si>
  <si>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</si>
  <si>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</si>
  <si>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</si>
  <si>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</si>
  <si>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</si>
  <si>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</si>
  <si>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</si>
  <si>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</si>
  <si>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</si>
  <si>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</si>
  <si>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</si>
  <si>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</si>
  <si>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</si>
  <si>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</si>
  <si>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</si>
  <si>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</si>
  <si>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</si>
  <si>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</si>
  <si>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</si>
  <si>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</si>
  <si>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</si>
  <si>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</si>
  <si>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</si>
  <si>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</si>
  <si>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</si>
  <si>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</si>
  <si>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</si>
  <si>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</si>
  <si>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</si>
  <si>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</si>
  <si>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</si>
  <si>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</si>
  <si>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</si>
  <si>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</si>
  <si>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</si>
  <si>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</si>
  <si>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</si>
  <si>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</si>
  <si>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</si>
  <si>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</si>
  <si>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</si>
  <si>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</si>
  <si>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</si>
  <si>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</si>
  <si>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</si>
  <si>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</si>
  <si>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</si>
  <si>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</si>
  <si>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</si>
  <si>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</si>
  <si>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</si>
  <si>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</si>
  <si>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</si>
  <si>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</si>
  <si>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</si>
  <si>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</si>
  <si>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</si>
  <si>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</si>
  <si>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</si>
  <si>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</si>
  <si>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</si>
  <si>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</si>
  <si>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</si>
  <si>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</si>
  <si>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</si>
  <si>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</si>
  <si>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</si>
  <si>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</si>
  <si>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</si>
  <si>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</si>
  <si>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</si>
  <si>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</si>
  <si>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</si>
  <si>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</si>
  <si>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</si>
  <si>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</si>
  <si>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</si>
  <si>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</si>
  <si>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</si>
  <si>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</si>
  <si>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</si>
  <si>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</si>
  <si>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</si>
  <si>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</si>
  <si>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</si>
  <si>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</si>
  <si>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</si>
  <si>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</si>
  <si>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</si>
  <si>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</si>
  <si>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</si>
  <si>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</si>
  <si>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</si>
  <si>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</si>
  <si>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</si>
  <si>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</si>
  <si>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</si>
  <si>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</si>
  <si>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</si>
  <si>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</si>
  <si>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</si>
  <si>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</si>
  <si>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</si>
  <si>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</si>
  <si>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</si>
  <si>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</si>
  <si>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</si>
  <si>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</si>
  <si>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</si>
  <si>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</si>
  <si>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</si>
  <si>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</si>
  <si>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</si>
  <si>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</si>
  <si>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</si>
  <si>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</si>
  <si>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</si>
  <si>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</si>
  <si>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</si>
  <si>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</si>
  <si>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</si>
  <si>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</si>
  <si>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</si>
  <si>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</si>
  <si>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</si>
  <si>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</si>
  <si>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</si>
  <si>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</si>
  <si>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</si>
  <si>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</si>
  <si>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</si>
  <si>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</si>
  <si>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</si>
  <si>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</si>
  <si>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</si>
  <si>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</si>
  <si>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</si>
  <si>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</si>
  <si>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</si>
  <si>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</si>
  <si>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</si>
  <si>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</si>
  <si>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</si>
  <si>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</si>
  <si>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</si>
  <si>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</si>
  <si>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</si>
  <si>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</si>
  <si>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</si>
  <si>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</si>
  <si>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</si>
  <si>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</si>
  <si>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</si>
  <si>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</si>
  <si>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</si>
  <si>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</si>
  <si>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</si>
  <si>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</si>
  <si>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</si>
  <si>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</si>
  <si>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</si>
  <si>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</si>
  <si>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</si>
  <si>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</si>
  <si>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</si>
  <si>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</si>
  <si>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</si>
  <si>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</si>
  <si>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</si>
  <si>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</si>
  <si>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</si>
  <si>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</si>
  <si>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</si>
  <si>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</si>
  <si>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</si>
  <si>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</si>
  <si>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</si>
  <si>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</si>
  <si>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</si>
  <si>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</si>
  <si>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</si>
  <si>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</si>
  <si>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</si>
  <si>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</si>
  <si>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</si>
  <si>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</si>
  <si>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</si>
  <si>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</si>
  <si>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</si>
  <si>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</si>
  <si>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</si>
  <si>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</si>
  <si>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</si>
  <si>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</si>
  <si>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</si>
  <si>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</si>
  <si>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</si>
  <si>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</si>
  <si>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</si>
  <si>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</si>
  <si>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</si>
  <si>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</si>
  <si>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</si>
  <si>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</si>
  <si>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</si>
  <si>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</si>
  <si>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</si>
  <si>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</si>
  <si>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</si>
  <si>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</si>
  <si>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</si>
  <si>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</si>
  <si>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</si>
  <si>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</si>
  <si>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</si>
  <si>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</si>
  <si>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</si>
  <si>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</si>
  <si>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</si>
  <si>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</si>
  <si>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</si>
  <si>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</si>
  <si>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</si>
  <si>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</si>
  <si>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</si>
  <si>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</si>
  <si>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</si>
  <si>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</si>
  <si>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</si>
  <si>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</si>
  <si>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</si>
  <si>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</si>
  <si>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</si>
  <si>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</si>
  <si>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</si>
  <si>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</si>
  <si>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</si>
  <si>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</si>
  <si>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</si>
  <si>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</si>
  <si>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</si>
  <si>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</si>
  <si>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</si>
  <si>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</si>
  <si>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</si>
  <si>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</si>
  <si>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</si>
  <si>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</si>
  <si>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</si>
  <si>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</si>
  <si>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</si>
  <si>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</si>
  <si>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</si>
  <si>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</si>
  <si>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</si>
  <si>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</si>
  <si>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</si>
  <si>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</si>
  <si>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</si>
  <si>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</si>
  <si>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</si>
  <si>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</si>
  <si>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</si>
  <si>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</si>
  <si>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</si>
  <si>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</si>
  <si>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</si>
  <si>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</si>
  <si>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</si>
  <si>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</si>
  <si>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</si>
  <si>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</si>
  <si>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</si>
  <si>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</si>
  <si>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</si>
  <si>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</si>
  <si>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</si>
  <si>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</si>
  <si>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</si>
  <si>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</si>
  <si>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</si>
  <si>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</si>
  <si>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</si>
  <si>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</si>
  <si>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</si>
  <si>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</si>
  <si>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</si>
  <si>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</si>
  <si>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</si>
  <si>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</si>
  <si>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</si>
  <si>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</si>
  <si>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</si>
  <si>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</si>
  <si>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</si>
  <si>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</si>
  <si>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</si>
  <si>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</si>
  <si>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</si>
  <si>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</si>
  <si>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</si>
  <si>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</si>
  <si>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</si>
  <si>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</si>
  <si>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</si>
  <si>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</si>
  <si>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</si>
  <si>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</si>
  <si>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</si>
  <si>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</si>
  <si>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</si>
  <si>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</si>
  <si>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</si>
  <si>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</si>
  <si>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</si>
  <si>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</si>
  <si>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</si>
  <si>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</si>
  <si>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</si>
  <si>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</si>
  <si>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</si>
  <si>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</si>
  <si>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</si>
  <si>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</si>
  <si>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</si>
  <si>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</si>
  <si>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</si>
  <si>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</si>
  <si>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</si>
  <si>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</si>
  <si>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</si>
  <si>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</si>
  <si>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</si>
  <si>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</si>
  <si>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</si>
  <si>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</si>
  <si>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</si>
  <si>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</si>
  <si>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</si>
  <si>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</si>
  <si>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</si>
  <si>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</si>
  <si>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</si>
  <si>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</si>
  <si>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</si>
  <si>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</si>
  <si>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</si>
  <si>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</si>
  <si>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</si>
  <si>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</si>
  <si>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</si>
  <si>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</si>
  <si>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</si>
  <si>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</si>
  <si>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</si>
  <si>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</si>
  <si>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</si>
  <si>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</si>
  <si>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</si>
  <si>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</si>
  <si>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</si>
  <si>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</si>
  <si>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</si>
  <si>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</si>
  <si>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</si>
  <si>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</si>
  <si>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</si>
  <si>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</si>
  <si>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</si>
  <si>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</si>
  <si>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</si>
  <si>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</si>
  <si>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</si>
  <si>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</si>
  <si>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</si>
  <si>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</si>
  <si>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</si>
  <si>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</si>
  <si>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</si>
  <si>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</si>
  <si>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</si>
  <si>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</si>
  <si>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</si>
  <si>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</si>
  <si>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</si>
  <si>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</si>
  <si>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</si>
  <si>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</si>
  <si>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</si>
  <si>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</si>
  <si>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</si>
  <si>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</si>
  <si>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</si>
  <si>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</si>
  <si>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</si>
  <si>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</si>
  <si>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</si>
  <si>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</si>
  <si>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</si>
  <si>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</si>
  <si>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</si>
  <si>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</si>
  <si>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</si>
  <si>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</si>
  <si>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</si>
  <si>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</si>
  <si>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</si>
  <si>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</si>
  <si>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</si>
  <si>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</si>
  <si>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</si>
  <si>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</si>
  <si>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</si>
  <si>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</si>
  <si>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</si>
  <si>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</si>
  <si>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</si>
  <si>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</si>
  <si>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</si>
  <si>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</si>
  <si>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</si>
  <si>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</si>
  <si>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</si>
  <si>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</si>
  <si>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</si>
  <si>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</si>
  <si>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</si>
  <si>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</si>
  <si>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</si>
  <si>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</si>
  <si>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</si>
  <si>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</si>
  <si>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</si>
  <si>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</si>
  <si>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</si>
  <si>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</si>
  <si>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</si>
  <si>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</si>
  <si>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</si>
  <si>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</si>
  <si>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</si>
  <si>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</si>
  <si>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</si>
  <si>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</si>
  <si>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</si>
  <si>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</si>
  <si>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</si>
  <si>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</si>
  <si>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</si>
  <si>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</si>
  <si>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</si>
  <si>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</si>
  <si>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</si>
  <si>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</si>
  <si>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</si>
  <si>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</si>
  <si>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</si>
  <si>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</si>
  <si>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</si>
  <si>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</si>
  <si>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</si>
  <si>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</si>
  <si>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</si>
  <si>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</si>
  <si>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</si>
  <si>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</si>
  <si>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</si>
  <si>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</si>
  <si>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</si>
  <si>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</si>
  <si>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</si>
  <si>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</si>
  <si>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</si>
  <si>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</si>
  <si>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</si>
  <si>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</si>
  <si>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</si>
  <si>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</si>
  <si>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</si>
  <si>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</si>
  <si>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</si>
  <si>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</si>
  <si>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</si>
  <si>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</si>
  <si>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</si>
  <si>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</si>
  <si>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</si>
  <si>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</si>
  <si>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</si>
  <si>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</si>
  <si>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</si>
  <si>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</si>
  <si>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</si>
  <si>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</si>
  <si>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</si>
  <si>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</si>
  <si>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</si>
  <si>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</si>
  <si>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</si>
  <si>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</si>
  <si>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</si>
  <si>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</si>
  <si>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</si>
  <si>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</si>
  <si>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</si>
  <si>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</si>
  <si>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</si>
  <si>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</si>
  <si>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</si>
  <si>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</si>
  <si>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</si>
  <si>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</si>
  <si>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</si>
  <si>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</si>
  <si>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</si>
  <si>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</si>
  <si>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</si>
  <si>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</si>
  <si>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</si>
  <si>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</si>
  <si>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</si>
  <si>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</si>
  <si>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</si>
  <si>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</si>
  <si>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</si>
  <si>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</si>
  <si>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</si>
  <si>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</si>
  <si>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</si>
  <si>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</si>
  <si>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</si>
  <si>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</si>
  <si>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</si>
  <si>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</si>
  <si>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</si>
  <si>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</si>
  <si>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</si>
  <si>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</si>
  <si>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</si>
  <si>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</si>
  <si>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</si>
  <si>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</si>
  <si>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</si>
  <si>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</si>
  <si>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</si>
  <si>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</si>
  <si>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</si>
  <si>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</si>
  <si>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</si>
  <si>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</si>
  <si>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</si>
  <si>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</si>
  <si>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</si>
  <si>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</si>
  <si>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</si>
  <si>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</si>
  <si>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</si>
  <si>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</si>
  <si>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</si>
  <si>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</si>
  <si>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</si>
  <si>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</si>
  <si>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</si>
  <si>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</si>
  <si>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</si>
  <si>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</si>
  <si>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</si>
  <si>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</si>
  <si>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</si>
  <si>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</si>
  <si>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</si>
  <si>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</si>
  <si>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</si>
  <si>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</si>
  <si>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</si>
  <si>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</si>
  <si>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</si>
  <si>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</si>
  <si>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</si>
  <si>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</si>
  <si>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</si>
  <si>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</si>
  <si>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</si>
  <si>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</si>
  <si>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</si>
  <si>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</si>
  <si>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</si>
  <si>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</si>
  <si>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</si>
  <si>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</si>
  <si>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</si>
  <si>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</si>
  <si>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</si>
  <si>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</si>
  <si>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</si>
  <si>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</si>
  <si>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</si>
  <si>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</si>
  <si>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</si>
  <si>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</si>
  <si>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</si>
  <si>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</si>
  <si>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</si>
  <si>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</si>
  <si>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</si>
  <si>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</si>
  <si>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</si>
  <si>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</si>
  <si>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</si>
  <si>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</si>
  <si>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</si>
  <si>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</si>
  <si>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</si>
  <si>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</si>
  <si>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</si>
  <si>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</si>
  <si>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</si>
  <si>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</si>
  <si>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</si>
  <si>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</si>
  <si>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</si>
  <si>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</si>
  <si>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</si>
  <si>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</si>
  <si>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</si>
  <si>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</si>
  <si>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</si>
  <si>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</si>
  <si>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</si>
  <si>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</si>
  <si>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</si>
  <si>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</si>
  <si>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</si>
  <si>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</si>
  <si>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</si>
  <si>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</si>
  <si>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</si>
  <si>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</si>
  <si>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</si>
  <si>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</si>
  <si>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</si>
  <si>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</si>
  <si>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</si>
  <si>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</si>
  <si>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</si>
  <si>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</si>
  <si>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</si>
  <si>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</si>
  <si>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</si>
  <si>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</si>
  <si>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</si>
  <si>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</si>
  <si>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</si>
  <si>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</si>
  <si>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</si>
  <si>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</si>
  <si>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</si>
  <si>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</si>
  <si>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</si>
  <si>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</si>
  <si>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</si>
  <si>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</si>
  <si>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</si>
  <si>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</si>
  <si>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</si>
  <si>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</si>
  <si>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</si>
  <si>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</si>
  <si>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</si>
  <si>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</si>
  <si>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</si>
  <si>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</si>
  <si>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</si>
  <si>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</si>
  <si>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</si>
  <si>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</si>
  <si>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</si>
  <si>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</si>
  <si>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</si>
  <si>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</si>
  <si>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</si>
  <si>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</si>
  <si>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</si>
  <si>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</si>
  <si>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</si>
  <si>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</si>
  <si>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</si>
  <si>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</si>
  <si>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</si>
  <si>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</si>
  <si>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</si>
  <si>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</si>
  <si>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</si>
  <si>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</si>
  <si>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</si>
  <si>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</si>
  <si>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</si>
  <si>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</si>
  <si>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</si>
  <si>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</si>
  <si>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</si>
  <si>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</si>
  <si>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</si>
  <si>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</si>
  <si>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</si>
  <si>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</si>
  <si>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</si>
  <si>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</si>
  <si>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</si>
  <si>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</si>
  <si>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</si>
  <si>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</si>
  <si>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</si>
  <si>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</si>
  <si>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</si>
  <si>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</si>
  <si>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</si>
  <si>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</si>
  <si>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</si>
  <si>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</si>
  <si>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</si>
  <si>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</si>
  <si>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</si>
  <si>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</si>
  <si>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</si>
  <si>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</si>
  <si>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</si>
  <si>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</si>
  <si>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</si>
  <si>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</si>
  <si>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</si>
  <si>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</si>
  <si>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</si>
  <si>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</si>
  <si>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</si>
  <si>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</si>
  <si>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</si>
  <si>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</si>
  <si>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</si>
  <si>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</si>
  <si>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</si>
  <si>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</si>
  <si>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</si>
  <si>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</si>
  <si>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</si>
  <si>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</si>
  <si>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</si>
  <si>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</si>
  <si>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</si>
  <si>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</si>
  <si>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</si>
  <si>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</si>
  <si>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</si>
  <si>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</si>
  <si>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</si>
  <si>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</si>
  <si>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</si>
  <si>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</si>
  <si>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</si>
  <si>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</si>
  <si>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</si>
  <si>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</si>
  <si>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</si>
  <si>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</si>
  <si>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</si>
  <si>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</si>
  <si>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</si>
  <si>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</si>
  <si>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</si>
  <si>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</si>
  <si>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</si>
  <si>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</si>
  <si>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</si>
  <si>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</si>
  <si>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</si>
  <si>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</si>
  <si>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</si>
  <si>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</si>
  <si>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</si>
  <si>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</si>
  <si>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</si>
  <si>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</si>
  <si>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</si>
  <si>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</si>
  <si>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</si>
  <si>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</si>
  <si>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</si>
  <si>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</si>
  <si>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</si>
  <si>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</si>
  <si>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</si>
  <si>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</si>
  <si>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</si>
  <si>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</si>
  <si>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</si>
  <si>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</si>
  <si>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</si>
  <si>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</si>
  <si>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</si>
  <si>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</si>
  <si>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</si>
  <si>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</si>
  <si>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</si>
  <si>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</si>
  <si>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</si>
  <si>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</si>
  <si>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</si>
  <si>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</si>
  <si>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</si>
  <si>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</si>
  <si>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</si>
  <si>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</si>
  <si>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</si>
  <si>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</si>
  <si>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</si>
  <si>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</si>
  <si>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</si>
  <si>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</si>
  <si>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</si>
  <si>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</si>
  <si>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</si>
  <si>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</si>
  <si>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</si>
  <si>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</si>
  <si>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</si>
  <si>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</si>
  <si>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</si>
  <si>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</si>
  <si>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</si>
  <si>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</si>
  <si>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</si>
  <si>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</si>
  <si>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</si>
  <si>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</si>
  <si>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</si>
  <si>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</si>
  <si>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</si>
  <si>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</si>
  <si>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</si>
  <si>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</si>
  <si>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</si>
  <si>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</si>
  <si>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</si>
  <si>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</si>
  <si>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</si>
  <si>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</si>
  <si>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</si>
  <si>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</si>
  <si>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</si>
  <si>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</si>
  <si>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</si>
  <si>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</si>
  <si>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</si>
  <si>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</si>
  <si>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</si>
  <si>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</si>
  <si>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</si>
  <si>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</si>
  <si>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</si>
  <si>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</si>
  <si>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</si>
  <si>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</si>
  <si>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</si>
  <si>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</si>
  <si>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</si>
  <si>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</si>
  <si>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</si>
  <si>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</si>
  <si>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</si>
  <si>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</si>
  <si>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</si>
  <si>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</si>
  <si>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</si>
  <si>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</si>
  <si>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</si>
  <si>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</si>
  <si>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</si>
  <si>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</si>
  <si>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</si>
  <si>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</si>
  <si>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</si>
  <si>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</si>
  <si>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</si>
  <si>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</si>
  <si>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</si>
  <si>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</si>
  <si>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</si>
  <si>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</si>
  <si>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</si>
  <si>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</si>
  <si>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</si>
  <si>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</si>
  <si>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</si>
  <si>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</si>
  <si>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</si>
  <si>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</si>
  <si>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</si>
  <si>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</si>
  <si>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</si>
  <si>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</si>
  <si>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</si>
  <si>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</si>
  <si>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</si>
  <si>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</si>
  <si>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</si>
  <si>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</si>
  <si>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</si>
  <si>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</si>
  <si>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</si>
  <si>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</si>
  <si>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</si>
  <si>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</si>
  <si>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</si>
  <si>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</si>
  <si>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</si>
  <si>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</si>
  <si>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</si>
  <si>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</si>
  <si>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</si>
  <si>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</si>
  <si>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</si>
  <si>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</si>
  <si>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</si>
  <si>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</si>
  <si>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</si>
  <si>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</si>
  <si>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</si>
  <si>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</si>
  <si>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</si>
  <si>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</si>
  <si>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</si>
  <si>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</si>
  <si>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</si>
  <si>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</si>
  <si>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</si>
  <si>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</si>
  <si>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</si>
  <si>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</si>
  <si>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</si>
  <si>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</si>
  <si>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</si>
  <si>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</si>
  <si>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</si>
  <si>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</si>
  <si>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</si>
  <si>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</si>
  <si>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</si>
  <si>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</si>
  <si>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</si>
  <si>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</si>
  <si>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</si>
  <si>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</si>
  <si>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</si>
  <si>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</si>
  <si>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</si>
  <si>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</si>
  <si>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</si>
  <si>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</si>
  <si>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</si>
  <si>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</si>
  <si>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</si>
  <si>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</si>
  <si>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</si>
  <si>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</si>
  <si>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</si>
  <si>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</si>
  <si>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</si>
  <si>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</si>
  <si>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</si>
  <si>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</si>
  <si>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</si>
  <si>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</si>
  <si>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</si>
  <si>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</si>
  <si>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</si>
  <si>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</si>
  <si>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</si>
  <si>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</si>
  <si>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</si>
  <si>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</si>
  <si>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</si>
  <si>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</si>
  <si>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</si>
  <si>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</si>
  <si>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</si>
  <si>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</si>
  <si>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</si>
  <si>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</si>
  <si>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</si>
  <si>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</si>
  <si>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</si>
  <si>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</si>
  <si>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</si>
  <si>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</si>
  <si>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</si>
  <si>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</si>
  <si>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</si>
  <si>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</si>
  <si>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</si>
  <si>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</si>
  <si>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</si>
  <si>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</si>
  <si>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</si>
  <si>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</si>
  <si>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</si>
  <si>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</si>
  <si>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</si>
  <si>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</si>
  <si>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</si>
  <si>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</si>
  <si>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</si>
  <si>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</si>
  <si>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</si>
  <si>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</si>
  <si>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</si>
  <si>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</si>
  <si>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</si>
  <si>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</si>
  <si>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</si>
  <si>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</si>
  <si>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</si>
  <si>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</si>
  <si>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</si>
  <si>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</si>
  <si>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</si>
  <si>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</si>
  <si>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</si>
  <si>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</si>
  <si>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</si>
  <si>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</si>
  <si>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</si>
  <si>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</si>
  <si>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</si>
  <si>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</si>
  <si>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</si>
  <si>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</si>
  <si>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</si>
  <si>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</si>
  <si>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</si>
  <si>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</si>
  <si>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</si>
  <si>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</si>
  <si>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</si>
  <si>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</si>
  <si>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</si>
  <si>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</si>
  <si>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</si>
  <si>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</si>
  <si>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</si>
  <si>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</si>
  <si>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</si>
  <si>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</si>
  <si>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</si>
  <si>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</si>
  <si>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</si>
  <si>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</si>
  <si>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</si>
  <si>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</si>
  <si>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</si>
  <si>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</si>
  <si>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</si>
  <si>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</si>
  <si>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</si>
  <si>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</si>
  <si>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</si>
  <si>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</si>
  <si>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</si>
  <si>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</si>
  <si>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</si>
  <si>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</si>
  <si>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</si>
  <si>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</si>
  <si>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</si>
  <si>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</si>
  <si>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</si>
  <si>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</si>
  <si>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</si>
  <si>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</si>
  <si>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</si>
  <si>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</si>
  <si>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</si>
  <si>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</si>
  <si>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</si>
  <si>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</si>
  <si>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</si>
  <si>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</si>
  <si>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</si>
  <si>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</si>
  <si>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</si>
  <si>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</si>
  <si>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</si>
  <si>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</si>
  <si>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</si>
  <si>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</si>
  <si>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</si>
  <si>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</si>
  <si>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</si>
  <si>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</si>
  <si>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</si>
  <si>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</si>
  <si>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</si>
  <si>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</si>
  <si>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</si>
  <si>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</si>
  <si>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</si>
  <si>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</si>
  <si>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</si>
  <si>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</si>
  <si>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</si>
  <si>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</si>
  <si>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</si>
  <si>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</si>
  <si>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</si>
  <si>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</si>
  <si>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</si>
  <si>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</si>
  <si>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</si>
  <si>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</si>
  <si>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</si>
  <si>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</si>
  <si>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</si>
  <si>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</si>
  <si>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</si>
  <si>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</si>
  <si>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</si>
  <si>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</si>
  <si>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</si>
  <si>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</si>
  <si>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</si>
  <si>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</si>
  <si>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</si>
  <si>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</si>
  <si>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</si>
  <si>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</si>
  <si>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</si>
  <si>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</si>
  <si>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</si>
  <si>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</si>
  <si>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</si>
  <si>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</si>
  <si>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</si>
  <si>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</si>
  <si>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</si>
  <si>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</si>
  <si>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</si>
  <si>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</si>
  <si>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</si>
  <si>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</si>
  <si>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</si>
  <si>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</si>
  <si>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</si>
  <si>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</si>
  <si>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</si>
  <si>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</si>
  <si>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</si>
  <si>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</si>
  <si>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</si>
  <si>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</si>
  <si>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</si>
  <si>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</si>
  <si>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</si>
  <si>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</si>
  <si>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</si>
  <si>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</si>
  <si>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</si>
  <si>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</si>
  <si>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</si>
  <si>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</si>
  <si>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</si>
  <si>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</si>
  <si>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</si>
  <si>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</si>
  <si>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</si>
  <si>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</si>
  <si>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</si>
  <si>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</si>
  <si>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</si>
  <si>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</si>
  <si>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</si>
  <si>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</si>
  <si>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</si>
  <si>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</si>
  <si>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</si>
  <si>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</si>
  <si>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</si>
  <si>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</si>
  <si>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</si>
  <si>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</si>
  <si>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</si>
  <si>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</si>
  <si>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</si>
  <si>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</si>
  <si>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</si>
  <si>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</si>
  <si>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</si>
  <si>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</si>
  <si>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</si>
  <si>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</si>
  <si>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</si>
  <si>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</si>
  <si>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</si>
  <si>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</si>
  <si>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</si>
  <si>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</si>
  <si>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</si>
  <si>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</si>
  <si>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</si>
  <si>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</si>
  <si>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</si>
  <si>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</si>
  <si>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</si>
  <si>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</si>
  <si>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</si>
  <si>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</si>
  <si>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</si>
  <si>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</si>
  <si>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</si>
  <si>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</si>
  <si>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</si>
  <si>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</si>
  <si>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</si>
  <si>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</si>
  <si>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</si>
  <si>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</si>
  <si>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</si>
  <si>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</si>
  <si>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</si>
  <si>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</si>
  <si>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</si>
  <si>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</si>
  <si>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</si>
  <si>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</si>
  <si>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</si>
  <si>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</si>
  <si>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</si>
  <si>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</si>
  <si>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</si>
  <si>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</si>
  <si>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</si>
  <si>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</si>
  <si>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</si>
  <si>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</si>
  <si>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</si>
  <si>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</si>
  <si>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</si>
  <si>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</si>
  <si>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</si>
  <si>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</si>
  <si>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</si>
  <si>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</si>
  <si>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</si>
  <si>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</si>
  <si>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</si>
  <si>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</si>
  <si>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</si>
  <si>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</si>
  <si>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</si>
  <si>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</si>
  <si>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</si>
  <si>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</si>
  <si>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</si>
  <si>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</si>
  <si>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</si>
  <si>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</si>
  <si>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</si>
  <si>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</si>
  <si>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</si>
  <si>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</si>
  <si>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</si>
  <si>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</si>
  <si>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</si>
  <si>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</si>
  <si>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</si>
  <si>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</si>
  <si>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</si>
  <si>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</si>
  <si>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</si>
  <si>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</si>
  <si>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</si>
  <si>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</si>
  <si>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</si>
  <si>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</si>
  <si>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</si>
  <si>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</si>
  <si>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</si>
  <si>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</si>
  <si>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</si>
  <si>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</si>
  <si>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</si>
  <si>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</si>
  <si>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</si>
  <si>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</si>
  <si>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</si>
  <si>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</si>
  <si>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</si>
  <si>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</si>
  <si>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</si>
  <si>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</si>
  <si>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</si>
  <si>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</si>
  <si>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</si>
  <si>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</si>
  <si>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</si>
  <si>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</si>
  <si>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</si>
  <si>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</si>
  <si>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</si>
  <si>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</si>
  <si>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</si>
  <si>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</si>
  <si>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</si>
  <si>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</si>
  <si>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</si>
  <si>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</si>
  <si>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</si>
  <si>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</si>
  <si>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</si>
  <si>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</si>
  <si>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</si>
  <si>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</si>
  <si>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</si>
  <si>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</si>
  <si>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</si>
  <si>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</si>
  <si>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</si>
  <si>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</si>
  <si>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</si>
  <si>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</si>
  <si>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</si>
  <si>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</si>
  <si>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</si>
  <si>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</si>
  <si>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</si>
  <si>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</si>
  <si>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</si>
  <si>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</si>
  <si>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</si>
  <si>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</si>
  <si>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</si>
  <si>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</si>
  <si>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</si>
  <si>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</si>
  <si>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</si>
  <si>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</si>
  <si>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</si>
  <si>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</si>
  <si>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</si>
  <si>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</si>
  <si>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</si>
  <si>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</si>
  <si>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</si>
  <si>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</si>
  <si>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</si>
  <si>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</si>
  <si>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</si>
  <si>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</si>
  <si>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</si>
  <si>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</si>
  <si>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</si>
  <si>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</si>
  <si>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</si>
  <si>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</si>
  <si>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</si>
  <si>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</si>
  <si>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</si>
  <si>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</si>
  <si>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</si>
  <si>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</si>
  <si>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</si>
  <si>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</si>
  <si>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</si>
  <si>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</si>
  <si>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</si>
  <si>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</si>
  <si>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</si>
  <si>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</si>
  <si>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</si>
  <si>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</si>
  <si>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</si>
  <si>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</si>
  <si>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</si>
  <si>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</si>
  <si>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</si>
  <si>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</si>
  <si>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</si>
  <si>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</si>
  <si>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</si>
  <si>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</si>
  <si>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</si>
  <si>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</si>
  <si>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</si>
  <si>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</si>
  <si>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</si>
  <si>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</si>
  <si>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</si>
  <si>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</si>
  <si>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</si>
  <si>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</si>
  <si>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</si>
  <si>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</si>
  <si>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</si>
  <si>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</si>
  <si>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</si>
  <si>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</si>
  <si>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</si>
  <si>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</si>
  <si>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</si>
  <si>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</si>
  <si>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</si>
  <si>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</si>
  <si>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</si>
  <si>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</si>
  <si>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</si>
  <si>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</si>
  <si>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</si>
  <si>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</si>
  <si>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</si>
  <si>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</si>
  <si>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</si>
  <si>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</si>
  <si>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</si>
  <si>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</si>
  <si>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</si>
  <si>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</si>
  <si>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</si>
  <si>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</si>
  <si>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</si>
  <si>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</si>
  <si>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</si>
  <si>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</si>
  <si>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</si>
  <si>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</si>
  <si>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</si>
  <si>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</si>
  <si>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</si>
  <si>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</si>
  <si>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</si>
  <si>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</si>
  <si>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</si>
  <si>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</si>
  <si>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</si>
  <si>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</si>
  <si>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</si>
  <si>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</si>
  <si>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</si>
  <si>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</si>
  <si>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</si>
  <si>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</si>
  <si>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</si>
  <si>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</si>
  <si>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</si>
  <si>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</si>
  <si>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</si>
  <si>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</si>
  <si>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</si>
  <si>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</si>
  <si>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</si>
  <si>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</si>
  <si>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</si>
  <si>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</si>
  <si>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</si>
  <si>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</si>
  <si>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</si>
  <si>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</si>
  <si>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</si>
  <si>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</si>
  <si>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</si>
  <si>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</si>
  <si>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</si>
  <si>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</si>
  <si>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</si>
  <si>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</si>
  <si>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</si>
  <si>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</si>
  <si>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</si>
  <si>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</si>
  <si>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</si>
  <si>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</si>
  <si>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</si>
  <si>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</si>
  <si>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</si>
  <si>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</si>
  <si>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</si>
  <si>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</si>
  <si>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</si>
  <si>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</si>
  <si>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</si>
  <si>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</si>
  <si>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</si>
  <si>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</si>
  <si>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</si>
  <si>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</si>
  <si>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</si>
  <si>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</si>
  <si>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</si>
  <si>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</si>
  <si>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</si>
  <si>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</si>
  <si>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</si>
  <si>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</si>
  <si>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</si>
  <si>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</si>
  <si>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</si>
  <si>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</si>
  <si>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</si>
  <si>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</si>
  <si>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</si>
  <si>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</si>
  <si>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</si>
  <si>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</si>
  <si>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</si>
  <si>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</si>
  <si>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</si>
  <si>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</si>
  <si>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</si>
  <si>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</si>
  <si>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</si>
  <si>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</si>
  <si>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</si>
  <si>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</si>
  <si>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</si>
  <si>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</si>
  <si>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</si>
  <si>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</si>
  <si>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</si>
  <si>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</si>
  <si>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</si>
  <si>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</si>
  <si>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</si>
  <si>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</si>
  <si>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</si>
  <si>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</si>
  <si>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</si>
  <si>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</si>
  <si>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</si>
  <si>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</si>
  <si>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</si>
  <si>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</si>
  <si>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</si>
  <si>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</si>
  <si>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</si>
  <si>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</si>
  <si>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</si>
  <si>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</si>
  <si>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</si>
  <si>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</si>
  <si>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</si>
  <si>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</si>
  <si>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</si>
  <si>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</si>
  <si>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</si>
  <si>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</si>
  <si>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</si>
  <si>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</si>
  <si>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</si>
  <si>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</si>
  <si>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</si>
  <si>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</si>
  <si>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</si>
  <si>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</si>
  <si>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</si>
  <si>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</si>
  <si>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</si>
  <si>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</si>
  <si>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</si>
  <si>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</si>
  <si>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</si>
  <si>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</si>
  <si>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</si>
  <si>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</si>
  <si>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</si>
  <si>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</si>
  <si>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</si>
  <si>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</si>
  <si>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</si>
  <si>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</si>
  <si>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</si>
  <si>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</si>
  <si>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</si>
  <si>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</si>
  <si>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</si>
  <si>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</si>
  <si>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</si>
  <si>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</si>
  <si>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</si>
  <si>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</si>
  <si>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</si>
  <si>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</si>
  <si>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</si>
  <si>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</si>
  <si>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</si>
  <si>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</si>
  <si>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</si>
  <si>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</si>
  <si>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</si>
  <si>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</si>
  <si>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</si>
  <si>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</si>
  <si>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</si>
  <si>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</si>
  <si>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</si>
  <si>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</si>
  <si>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</si>
  <si>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</si>
  <si>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</si>
  <si>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</si>
  <si>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</si>
  <si>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</si>
  <si>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</si>
  <si>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</si>
  <si>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</si>
  <si>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</si>
  <si>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</si>
  <si>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</si>
  <si>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</si>
  <si>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</si>
  <si>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</si>
  <si>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</si>
  <si>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</si>
  <si>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</si>
  <si>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</si>
  <si>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</si>
  <si>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</si>
  <si>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</si>
  <si>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</si>
  <si>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</si>
  <si>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</si>
  <si>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</si>
  <si>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</si>
  <si>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</si>
  <si>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</si>
  <si>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</si>
  <si>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</si>
  <si>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</si>
  <si>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</si>
  <si>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</si>
  <si>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</si>
  <si>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</si>
  <si>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</si>
  <si>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</si>
  <si>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</si>
  <si>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</si>
  <si>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</si>
  <si>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</si>
  <si>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</si>
  <si>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</si>
  <si>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</si>
  <si>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</si>
  <si>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</si>
  <si>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</si>
  <si>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</si>
  <si>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</si>
  <si>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</si>
  <si>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</si>
  <si>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</si>
  <si>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</si>
  <si>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</si>
  <si>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</si>
  <si>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</si>
  <si>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</si>
  <si>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</si>
  <si>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</si>
  <si>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</si>
  <si>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</si>
  <si>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</si>
  <si>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</si>
  <si>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</si>
  <si>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</si>
  <si>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</si>
  <si>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</si>
  <si>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</si>
  <si>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</si>
  <si>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</si>
  <si>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</si>
  <si>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</si>
  <si>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</si>
  <si>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</si>
  <si>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</si>
  <si>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</si>
  <si>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</si>
  <si>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</si>
  <si>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</si>
  <si>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</si>
  <si>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</si>
  <si>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</si>
  <si>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</si>
  <si>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</si>
  <si>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</si>
  <si>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</si>
  <si>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</si>
  <si>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</si>
  <si>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</si>
  <si>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</si>
  <si>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</si>
  <si>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</si>
  <si>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</si>
  <si>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</si>
  <si>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</si>
  <si>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</si>
  <si>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</si>
  <si>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</si>
  <si>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</si>
  <si>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</si>
  <si>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</si>
  <si>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</si>
  <si>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</si>
  <si>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</si>
  <si>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</si>
  <si>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</si>
  <si>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</si>
  <si>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</si>
  <si>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</si>
  <si>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</si>
  <si>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</si>
  <si>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</si>
  <si>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</si>
  <si>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</si>
  <si>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</si>
  <si>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</si>
  <si>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</si>
  <si>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</si>
  <si>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</si>
  <si>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</si>
  <si>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</si>
  <si>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</si>
  <si>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</si>
  <si>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</si>
  <si>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</si>
  <si>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</si>
  <si>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</si>
  <si>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</si>
  <si>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</si>
  <si>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</si>
  <si>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</si>
  <si>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</si>
  <si>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</si>
  <si>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</si>
  <si>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</si>
  <si>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</si>
  <si>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</si>
  <si>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</si>
  <si>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</si>
  <si>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</si>
  <si>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</si>
  <si>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</si>
  <si>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</si>
  <si>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</si>
  <si>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</si>
  <si>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</si>
  <si>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</si>
  <si>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</si>
  <si>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</si>
  <si>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</si>
  <si>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</si>
  <si>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</si>
  <si>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</si>
  <si>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</si>
  <si>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</si>
  <si>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</si>
  <si>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</si>
  <si>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</si>
  <si>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</si>
  <si>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</si>
  <si>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</si>
  <si>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</si>
  <si>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</si>
  <si>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</si>
  <si>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</si>
  <si>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</si>
  <si>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</si>
  <si>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</si>
  <si>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</si>
  <si>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</si>
  <si>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</si>
  <si>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</si>
  <si>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</si>
  <si>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</si>
  <si>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</si>
  <si>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</si>
  <si>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</si>
  <si>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</si>
  <si>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</si>
  <si>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</si>
  <si>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</si>
  <si>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</si>
  <si>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</si>
  <si>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</si>
  <si>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</si>
  <si>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</si>
  <si>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</si>
  <si>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</si>
  <si>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</si>
  <si>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</si>
  <si>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</si>
  <si>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</si>
  <si>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</si>
  <si>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</si>
  <si>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</si>
  <si>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</si>
  <si>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</si>
  <si>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</si>
  <si>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</si>
  <si>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</si>
  <si>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</si>
  <si>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</si>
  <si>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</si>
  <si>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</si>
  <si>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</si>
  <si>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</si>
  <si>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</si>
  <si>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</si>
  <si>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</si>
  <si>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</si>
  <si>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</si>
  <si>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</si>
  <si>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</si>
  <si>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</si>
  <si>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</si>
  <si>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</si>
  <si>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</si>
  <si>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</si>
  <si>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</si>
  <si>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</si>
  <si>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</si>
  <si>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</si>
  <si>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</si>
  <si>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</si>
  <si>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</si>
  <si>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</si>
  <si>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</si>
  <si>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</si>
  <si>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</si>
  <si>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</si>
  <si>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</si>
  <si>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</si>
  <si>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</si>
  <si>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</si>
  <si>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</si>
  <si>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</si>
  <si>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</si>
  <si>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</si>
  <si>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</si>
  <si>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</si>
  <si>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</si>
  <si>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</si>
  <si>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</si>
  <si>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</si>
  <si>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</si>
  <si>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</si>
  <si>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</si>
  <si>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</si>
  <si>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</si>
  <si>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</si>
  <si>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</si>
  <si>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</si>
  <si>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</si>
  <si>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</si>
  <si>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</si>
  <si>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</si>
  <si>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</si>
  <si>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</si>
  <si>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</si>
  <si>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</si>
  <si>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</si>
  <si>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</si>
  <si>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</si>
  <si>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</si>
  <si>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</si>
  <si>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</si>
  <si>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</si>
  <si>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</si>
  <si>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</si>
  <si>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</si>
  <si>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</si>
  <si>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</si>
  <si>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</si>
  <si>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</si>
  <si>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</si>
  <si>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</si>
  <si>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</si>
  <si>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</si>
  <si>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</si>
  <si>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</si>
  <si>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</si>
  <si>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</si>
  <si>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</si>
  <si>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</si>
  <si>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</si>
  <si>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</si>
  <si>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</si>
  <si>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</si>
  <si>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</si>
  <si>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</si>
  <si>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</si>
  <si>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</si>
  <si>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</si>
  <si>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</si>
  <si>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</si>
  <si>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</si>
  <si>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</si>
  <si>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</si>
  <si>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</si>
  <si>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</si>
  <si>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</si>
  <si>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</si>
  <si>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</si>
  <si>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</si>
  <si>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</si>
  <si>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</si>
  <si>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</si>
  <si>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</si>
  <si>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</si>
  <si>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</si>
  <si>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</si>
  <si>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</si>
  <si>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</si>
  <si>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</si>
  <si>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</si>
  <si>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</si>
  <si>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</si>
  <si>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</si>
  <si>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</si>
  <si>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</si>
  <si>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</si>
  <si>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</si>
  <si>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</si>
  <si>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</si>
  <si>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</si>
  <si>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</si>
  <si>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</si>
  <si>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</si>
  <si>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</si>
  <si>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</si>
  <si>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</si>
  <si>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</si>
  <si>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</si>
  <si>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</si>
  <si>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</si>
  <si>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</si>
  <si>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</si>
  <si>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</si>
  <si>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</si>
  <si>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</si>
  <si>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</si>
  <si>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</si>
  <si>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</si>
  <si>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</si>
  <si>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</si>
  <si>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</si>
  <si>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</si>
  <si>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</si>
  <si>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</si>
  <si>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</si>
  <si>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</si>
  <si>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</si>
  <si>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</si>
  <si>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</si>
  <si>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</si>
  <si>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</si>
  <si>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</si>
  <si>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</si>
  <si>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</si>
  <si>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</si>
  <si>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</si>
  <si>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</si>
  <si>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</si>
  <si>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</si>
  <si>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</si>
  <si>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</si>
  <si>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</si>
  <si>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</si>
  <si>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</si>
  <si>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</si>
  <si>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</si>
  <si>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</si>
  <si>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</si>
  <si>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</si>
  <si>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</si>
  <si>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</si>
  <si>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</si>
  <si>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</si>
  <si>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</si>
  <si>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</si>
  <si>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</si>
  <si>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</si>
  <si>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</si>
  <si>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</si>
  <si>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</si>
  <si>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</si>
  <si>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</si>
  <si>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</si>
  <si>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</si>
  <si>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</si>
  <si>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</si>
  <si>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</si>
  <si>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</si>
  <si>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</si>
  <si>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</si>
  <si>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</si>
  <si>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</si>
  <si>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</si>
  <si>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</si>
  <si>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</si>
  <si>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</si>
  <si>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</si>
  <si>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</si>
  <si>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</si>
  <si>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</si>
  <si>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</si>
  <si>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</si>
  <si>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</si>
  <si>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</si>
  <si>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</si>
  <si>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</si>
  <si>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</si>
  <si>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</si>
  <si>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</si>
  <si>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</si>
  <si>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</si>
  <si>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</si>
  <si>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</si>
  <si>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</si>
  <si>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</si>
  <si>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</si>
  <si>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</si>
  <si>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</si>
  <si>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</si>
  <si>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</si>
  <si>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</si>
  <si>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</si>
  <si>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</si>
  <si>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</si>
  <si>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</si>
  <si>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</si>
  <si>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</si>
  <si>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</si>
  <si>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</si>
  <si>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</si>
  <si>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</si>
  <si>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</si>
  <si>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</si>
  <si>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</si>
  <si>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</si>
  <si>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</si>
  <si>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</si>
  <si>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</si>
  <si>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</si>
  <si>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</si>
  <si>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</si>
  <si>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</si>
  <si>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</si>
  <si>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</si>
  <si>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</si>
  <si>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</si>
  <si>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</si>
  <si>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</si>
  <si>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</si>
  <si>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</si>
  <si>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</si>
  <si>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</si>
  <si>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</si>
  <si>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</si>
  <si>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</si>
  <si>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</si>
  <si>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</si>
  <si>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</si>
  <si>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</si>
  <si>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</si>
  <si>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</si>
  <si>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</si>
  <si>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</si>
  <si>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</si>
  <si>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</si>
  <si>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</si>
  <si>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</si>
  <si>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</si>
  <si>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</si>
  <si>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</si>
  <si>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</si>
  <si>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</si>
  <si>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</si>
  <si>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</si>
  <si>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</si>
  <si>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</si>
  <si>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</si>
  <si>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</si>
  <si>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</si>
  <si>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</si>
  <si>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</si>
  <si>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</si>
  <si>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</si>
  <si>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</si>
  <si>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</si>
  <si>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</si>
  <si>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</si>
  <si>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</si>
  <si>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</si>
  <si>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</si>
  <si>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</si>
  <si>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</si>
  <si>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</si>
  <si>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</si>
  <si>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</si>
  <si>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</si>
  <si>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</si>
  <si>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</si>
  <si>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</si>
  <si>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</si>
  <si>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</si>
  <si>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</si>
  <si>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</si>
  <si>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</si>
  <si>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</si>
  <si>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</si>
  <si>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</si>
  <si>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</si>
  <si>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</si>
  <si>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</si>
  <si>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</si>
  <si>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</si>
  <si>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</si>
  <si>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</si>
  <si>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</si>
  <si>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</si>
  <si>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</si>
  <si>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</si>
  <si>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</si>
  <si>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</si>
  <si>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</si>
  <si>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</si>
  <si>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</si>
  <si>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</si>
  <si>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</si>
  <si>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</si>
  <si>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</si>
  <si>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</si>
  <si>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</si>
  <si>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</si>
  <si>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</si>
  <si>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</si>
  <si>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</si>
  <si>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</si>
  <si>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</si>
  <si>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</si>
  <si>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</si>
  <si>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</si>
  <si>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</si>
  <si>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</si>
  <si>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</si>
  <si>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</si>
  <si>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</si>
  <si>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</si>
  <si>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</si>
  <si>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</si>
  <si>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</si>
  <si>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</si>
  <si>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</si>
  <si>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</si>
  <si>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</si>
  <si>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</si>
  <si>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</si>
  <si>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</si>
  <si>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</si>
  <si>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</si>
  <si>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</si>
  <si>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</si>
  <si>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</si>
  <si>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</si>
  <si>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</si>
  <si>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</si>
  <si>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</si>
  <si>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</si>
  <si>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</si>
  <si>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</si>
  <si>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</si>
  <si>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</si>
  <si>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</si>
  <si>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</si>
  <si>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</si>
  <si>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</si>
  <si>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</si>
  <si>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</si>
  <si>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</si>
  <si>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</si>
  <si>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</si>
  <si>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</si>
  <si>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</si>
  <si>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</si>
  <si>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</si>
  <si>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</si>
  <si>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</si>
  <si>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</si>
  <si>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</si>
  <si>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</si>
  <si>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</si>
  <si>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</si>
  <si>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</si>
  <si>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</si>
  <si>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</si>
  <si>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</si>
  <si>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</si>
  <si>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</si>
  <si>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</si>
  <si>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</si>
  <si>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</si>
  <si>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</si>
  <si>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</si>
  <si>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</si>
  <si>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</si>
  <si>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</si>
  <si>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</si>
  <si>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</si>
  <si>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</si>
  <si>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</si>
  <si>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</si>
  <si>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</si>
  <si>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</si>
  <si>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</si>
  <si>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</si>
  <si>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</si>
  <si>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</si>
  <si>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</si>
  <si>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</si>
  <si>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</si>
  <si>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</si>
  <si>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</si>
  <si>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</si>
  <si>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</si>
  <si>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</si>
  <si>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</si>
  <si>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</si>
  <si>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</si>
  <si>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</si>
  <si>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</si>
  <si>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</si>
  <si>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</si>
  <si>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</si>
  <si>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</si>
  <si>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</si>
  <si>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</si>
  <si>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</si>
  <si>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</si>
  <si>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</si>
  <si>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</si>
  <si>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</si>
  <si>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</si>
  <si>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</si>
  <si>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</si>
  <si>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</si>
  <si>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</si>
  <si>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</si>
  <si>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</si>
  <si>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</si>
  <si>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</si>
  <si>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</si>
  <si>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</si>
  <si>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</si>
  <si>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</si>
  <si>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</si>
  <si>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</si>
  <si>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</si>
  <si>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</si>
  <si>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</si>
  <si>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</si>
  <si>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</si>
  <si>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</si>
  <si>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</si>
  <si>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</si>
  <si>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</si>
  <si>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</si>
  <si>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</si>
  <si>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</si>
  <si>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</si>
  <si>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</si>
  <si>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</si>
  <si>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</si>
  <si>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</si>
  <si>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</si>
  <si>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</si>
  <si>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</si>
  <si>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</si>
  <si>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</si>
  <si>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</si>
  <si>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</si>
  <si>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</si>
  <si>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</si>
  <si>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</si>
  <si>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</si>
  <si>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</si>
  <si>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</si>
  <si>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</si>
  <si>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</si>
  <si>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</si>
  <si>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</si>
  <si>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</si>
  <si>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</si>
  <si>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</si>
  <si>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</si>
  <si>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</si>
  <si>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</si>
  <si>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</si>
  <si>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</si>
  <si>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</si>
  <si>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</si>
  <si>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</si>
  <si>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</si>
  <si>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</si>
  <si>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</si>
  <si>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</si>
  <si>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</si>
  <si>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</si>
  <si>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</si>
  <si>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</si>
  <si>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</si>
  <si>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</si>
  <si>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</si>
  <si>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</si>
  <si>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</si>
  <si>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</si>
  <si>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</si>
  <si>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</si>
  <si>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</si>
  <si>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</si>
  <si>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</si>
  <si>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</si>
  <si>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</si>
  <si>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</si>
  <si>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</si>
  <si>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</si>
  <si>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</si>
  <si>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</si>
  <si>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</si>
  <si>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</si>
  <si>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</si>
  <si>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</si>
  <si>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</si>
  <si>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</si>
  <si>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</si>
  <si>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</si>
  <si>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</si>
  <si>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</si>
  <si>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</si>
  <si>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</si>
  <si>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</si>
  <si>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</si>
  <si>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</si>
  <si>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</si>
  <si>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</si>
  <si>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</si>
  <si>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</si>
  <si>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</si>
  <si>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</si>
  <si>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</si>
  <si>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</si>
  <si>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</si>
  <si>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</si>
  <si>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</si>
  <si>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</si>
  <si>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</si>
  <si>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</si>
  <si>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</si>
  <si>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</si>
  <si>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</si>
  <si>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</si>
  <si>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</si>
  <si>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</si>
  <si>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</si>
  <si>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</si>
  <si>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</si>
  <si>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</si>
  <si>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</si>
  <si>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</si>
  <si>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</si>
  <si>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</si>
  <si>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</si>
  <si>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</si>
  <si>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</si>
  <si>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</si>
  <si>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</si>
  <si>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</si>
  <si>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</si>
  <si>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</si>
  <si>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</si>
  <si>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</si>
  <si>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</si>
  <si>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</si>
  <si>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</si>
  <si>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</si>
  <si>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</si>
  <si>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</si>
  <si>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</si>
  <si>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</si>
  <si>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</si>
  <si>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</si>
  <si>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</si>
  <si>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</si>
  <si>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</si>
  <si>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</si>
  <si>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</si>
  <si>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</si>
  <si>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</si>
  <si>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</si>
  <si>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</si>
  <si>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</si>
  <si>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</si>
  <si>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</si>
  <si>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</si>
  <si>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</si>
  <si>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</si>
  <si>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</si>
  <si>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</si>
  <si>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</si>
  <si>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</si>
  <si>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</si>
  <si>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</si>
  <si>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</si>
  <si>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</si>
  <si>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</si>
  <si>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</si>
  <si>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</si>
  <si>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</si>
  <si>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</si>
  <si>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</si>
  <si>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</si>
  <si>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</si>
  <si>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</si>
  <si>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</si>
  <si>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</si>
  <si>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</si>
  <si>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</si>
  <si>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</si>
  <si>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</si>
  <si>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</si>
  <si>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</si>
  <si>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</si>
  <si>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</si>
  <si>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</si>
  <si>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</si>
  <si>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</si>
  <si>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</si>
  <si>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</si>
  <si>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</si>
  <si>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</si>
  <si>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</si>
  <si>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</si>
  <si>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</si>
  <si>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</si>
  <si>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</si>
  <si>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</si>
  <si>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</si>
  <si>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</si>
  <si>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</si>
  <si>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</si>
  <si>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</si>
  <si>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</si>
  <si>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</si>
  <si>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</si>
  <si>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</si>
  <si>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</si>
  <si>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</si>
  <si>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</si>
  <si>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</si>
  <si>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</si>
  <si>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</si>
  <si>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</si>
  <si>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</si>
  <si>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</si>
  <si>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</si>
  <si>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</si>
  <si>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</si>
  <si>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</si>
  <si>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</si>
  <si>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</si>
  <si>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</si>
  <si>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</si>
  <si>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</si>
  <si>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</si>
  <si>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</si>
  <si>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</si>
  <si>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</si>
  <si>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</si>
  <si>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</si>
  <si>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</si>
  <si>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</si>
  <si>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</si>
  <si>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</si>
  <si>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</si>
  <si>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</si>
  <si>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</si>
  <si>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</si>
  <si>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</si>
  <si>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</si>
  <si>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</si>
  <si>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</si>
  <si>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</si>
  <si>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</si>
  <si>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</si>
  <si>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</si>
  <si>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</si>
  <si>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</si>
  <si>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</si>
  <si>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</si>
  <si>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</si>
  <si>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</si>
  <si>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</si>
  <si>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</si>
  <si>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</si>
  <si>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</si>
  <si>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</si>
  <si>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</si>
  <si>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</si>
  <si>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</si>
  <si>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</si>
  <si>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</si>
  <si>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</si>
  <si>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</si>
  <si>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</si>
  <si>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</si>
  <si>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</si>
  <si>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</si>
  <si>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</si>
  <si>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</si>
  <si>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</si>
  <si>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</si>
  <si>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</si>
  <si>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</si>
  <si>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</si>
  <si>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</si>
  <si>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</si>
  <si>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</si>
  <si>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</si>
  <si>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</si>
  <si>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</si>
  <si>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</si>
  <si>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</si>
  <si>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</si>
  <si>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</si>
  <si>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</si>
  <si>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</si>
  <si>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</si>
  <si>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</si>
  <si>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</si>
  <si>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</si>
  <si>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</si>
  <si>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</si>
  <si>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</si>
  <si>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</si>
  <si>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</si>
  <si>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</si>
  <si>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</si>
  <si>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</si>
  <si>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</si>
  <si>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</si>
  <si>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</si>
  <si>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</si>
  <si>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</si>
  <si>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</si>
  <si>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</si>
  <si>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</si>
  <si>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</si>
  <si>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</si>
  <si>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</si>
  <si>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</si>
  <si>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</si>
  <si>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</si>
  <si>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</si>
  <si>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</si>
  <si>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</si>
  <si>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</si>
  <si>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</si>
  <si>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</si>
  <si>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</si>
  <si>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</si>
  <si>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</si>
  <si>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</si>
  <si>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</si>
  <si>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</si>
  <si>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</si>
  <si>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</si>
  <si>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</si>
  <si>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</si>
  <si>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</si>
  <si>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</si>
  <si>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</si>
  <si>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</si>
  <si>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</si>
  <si>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</si>
  <si>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</si>
  <si>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</si>
  <si>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</si>
  <si>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</si>
  <si>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</si>
  <si>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</si>
  <si>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</si>
  <si>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</si>
  <si>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</si>
  <si>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</si>
  <si>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</si>
  <si>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</si>
  <si>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</si>
  <si>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</si>
  <si>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</si>
  <si>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</si>
  <si>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</si>
  <si>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</si>
  <si>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</si>
  <si>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</si>
  <si>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</si>
  <si>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</si>
  <si>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</si>
  <si>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</si>
  <si>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</si>
  <si>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</si>
  <si>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</si>
  <si>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</si>
  <si>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</si>
  <si>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</si>
  <si>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</si>
  <si>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</si>
  <si>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</si>
  <si>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</si>
  <si>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</si>
  <si>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</si>
  <si>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</si>
  <si>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</si>
  <si>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</si>
  <si>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</si>
  <si>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</si>
  <si>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</si>
  <si>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</si>
  <si>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</si>
  <si>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</si>
  <si>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</si>
  <si>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</si>
  <si>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</si>
  <si>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</si>
  <si>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</si>
  <si>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</si>
  <si>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</si>
  <si>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</si>
  <si>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</si>
  <si>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</si>
  <si>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</si>
  <si>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</si>
  <si>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</si>
  <si>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</si>
  <si>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</si>
  <si>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</si>
  <si>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</si>
  <si>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</si>
  <si>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</si>
  <si>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</si>
  <si>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</si>
  <si>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</si>
  <si>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</si>
  <si>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</si>
  <si>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</si>
  <si>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</si>
  <si>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</si>
  <si>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</si>
  <si>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</si>
  <si>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</si>
  <si>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</si>
  <si>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</si>
  <si>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</si>
  <si>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</si>
  <si>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</si>
  <si>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</si>
  <si>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</si>
  <si>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</si>
  <si>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</si>
  <si>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</si>
  <si>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</si>
  <si>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</si>
  <si>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</si>
  <si>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</si>
  <si>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</si>
  <si>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</si>
  <si>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</si>
  <si>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</si>
  <si>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</si>
  <si>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</si>
  <si>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</si>
  <si>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</si>
  <si>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</si>
  <si>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</si>
  <si>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</si>
  <si>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</si>
  <si>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</si>
  <si>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</si>
  <si>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</si>
  <si>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</si>
  <si>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</si>
  <si>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</si>
  <si>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</si>
  <si>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</si>
  <si>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</si>
  <si>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</si>
  <si>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</si>
  <si>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</si>
  <si>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</si>
  <si>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</si>
  <si>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</si>
  <si>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</si>
  <si>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</si>
  <si>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</si>
  <si>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</si>
  <si>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</si>
  <si>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</si>
  <si>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</si>
  <si>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</si>
  <si>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</si>
  <si>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</si>
  <si>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</si>
  <si>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</si>
  <si>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</si>
  <si>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</si>
  <si>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</si>
  <si>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</si>
  <si>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</si>
  <si>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</si>
  <si>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</si>
  <si>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</si>
  <si>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</si>
  <si>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</si>
  <si>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</si>
  <si>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</si>
  <si>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</si>
  <si>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</si>
  <si>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</si>
  <si>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</si>
  <si>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</si>
  <si>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</si>
  <si>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</si>
  <si>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</si>
  <si>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</si>
  <si>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</si>
  <si>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</si>
  <si>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</si>
  <si>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</si>
  <si>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</si>
  <si>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</si>
  <si>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</si>
  <si>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</si>
  <si>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</si>
  <si>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</si>
  <si>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</si>
  <si>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</si>
  <si>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</si>
  <si>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</si>
  <si>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</si>
  <si>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</si>
  <si>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</si>
  <si>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</si>
  <si>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</si>
  <si>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</si>
  <si>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</si>
  <si>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</si>
  <si>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</si>
  <si>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</si>
  <si>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</si>
  <si>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</si>
  <si>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</si>
  <si>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</si>
  <si>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</si>
  <si>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</si>
  <si>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</si>
  <si>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</si>
  <si>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</si>
  <si>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</si>
  <si>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</si>
  <si>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</si>
  <si>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</si>
  <si>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</si>
  <si>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</si>
  <si>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</si>
  <si>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</si>
  <si>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</si>
  <si>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</si>
  <si>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</si>
  <si>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</si>
  <si>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</si>
  <si>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</si>
  <si>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</si>
  <si>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</si>
  <si>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</si>
  <si>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</si>
  <si>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</si>
  <si>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</si>
  <si>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</si>
  <si>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</si>
  <si>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</si>
  <si>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</si>
  <si>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</si>
  <si>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</si>
  <si>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</si>
  <si>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</si>
  <si>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</si>
  <si>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</si>
  <si>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</si>
  <si>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</si>
  <si>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</si>
  <si>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</si>
  <si>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</si>
  <si>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</si>
  <si>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</si>
  <si>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</si>
  <si>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</si>
  <si>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</si>
  <si>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</si>
  <si>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</si>
  <si>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</si>
  <si>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</si>
  <si>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</si>
  <si>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</si>
  <si>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</si>
  <si>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</si>
  <si>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</si>
  <si>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</si>
  <si>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</si>
  <si>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</si>
  <si>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</si>
  <si>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</si>
  <si>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</si>
  <si>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</si>
  <si>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</si>
  <si>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</si>
  <si>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</si>
  <si>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</si>
  <si>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</si>
  <si>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</si>
  <si>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</si>
  <si>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</si>
  <si>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</si>
  <si>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</si>
  <si>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</si>
  <si>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</si>
  <si>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</si>
  <si>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</si>
  <si>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</si>
  <si>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</si>
  <si>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</si>
  <si>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</si>
  <si>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</si>
  <si>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</si>
  <si>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</si>
  <si>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</si>
  <si>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</si>
  <si>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</si>
  <si>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</si>
  <si>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</si>
  <si>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</si>
  <si>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</si>
  <si>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</si>
  <si>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</si>
  <si>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</si>
  <si>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</si>
  <si>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</si>
  <si>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</si>
  <si>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</si>
  <si>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</si>
  <si>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</si>
  <si>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</si>
  <si>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</si>
  <si>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</si>
  <si>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</si>
  <si>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</si>
  <si>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</si>
  <si>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</si>
  <si>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</si>
  <si>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</si>
  <si>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</si>
  <si>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</si>
  <si>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</si>
  <si>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</si>
  <si>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</si>
  <si>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</si>
  <si>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</si>
  <si>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</si>
  <si>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</si>
  <si>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</si>
  <si>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</si>
  <si>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</si>
  <si>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</si>
  <si>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</si>
  <si>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</si>
  <si>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</si>
  <si>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</si>
  <si>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</si>
  <si>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</si>
  <si>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</si>
  <si>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</si>
  <si>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</si>
  <si>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</si>
  <si>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</si>
  <si>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</si>
  <si>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</si>
  <si>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</si>
  <si>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</si>
  <si>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</si>
  <si>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</si>
  <si>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</si>
  <si>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</si>
  <si>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</si>
  <si>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</si>
  <si>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</si>
  <si>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</si>
  <si>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</si>
  <si>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</si>
  <si>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</si>
  <si>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</si>
  <si>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</si>
  <si>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</si>
  <si>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</si>
  <si>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</si>
  <si>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</si>
  <si>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</si>
  <si>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</si>
  <si>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</si>
  <si>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</si>
  <si>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</si>
  <si>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</si>
  <si>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</si>
  <si>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</si>
  <si>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</si>
  <si>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</si>
  <si>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</si>
  <si>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</si>
  <si>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</si>
  <si>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</si>
  <si>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</si>
  <si>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</si>
  <si>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</si>
  <si>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</si>
  <si>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</si>
  <si>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</si>
  <si>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</si>
  <si>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</si>
  <si>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</si>
  <si>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</si>
  <si>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</si>
  <si>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</si>
  <si>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</si>
  <si>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</si>
  <si>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</si>
  <si>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</si>
  <si>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</si>
  <si>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</si>
  <si>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</si>
  <si>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</si>
  <si>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</si>
  <si>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</si>
  <si>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</si>
  <si>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</si>
  <si>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</si>
  <si>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</si>
  <si>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</si>
  <si>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</si>
  <si>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</si>
  <si>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</si>
  <si>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</si>
  <si>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</si>
  <si>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</si>
  <si>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</si>
  <si>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</si>
  <si>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</si>
  <si>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</si>
  <si>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</si>
  <si>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</si>
  <si>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</si>
  <si>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</si>
  <si>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</si>
  <si>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</si>
  <si>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</si>
  <si>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</si>
  <si>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</si>
  <si>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</si>
  <si>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</si>
  <si>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</si>
  <si>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</si>
  <si>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</si>
  <si>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</si>
  <si>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</si>
  <si>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</si>
  <si>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</si>
  <si>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</si>
  <si>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</si>
  <si>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</si>
  <si>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</si>
  <si>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</si>
  <si>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</si>
  <si>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</si>
  <si>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</si>
  <si>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</si>
  <si>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</si>
  <si>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</si>
  <si>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</si>
  <si>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</si>
  <si>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</si>
  <si>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</si>
  <si>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</si>
  <si>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</si>
  <si>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</si>
  <si>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</si>
  <si>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</si>
  <si>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</si>
  <si>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</si>
  <si>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</si>
  <si>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</si>
  <si>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</si>
  <si>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</si>
  <si>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</si>
  <si>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</si>
  <si>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</si>
  <si>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</si>
  <si>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</si>
  <si>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</si>
  <si>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</si>
  <si>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</si>
  <si>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</si>
  <si>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</si>
  <si>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</si>
  <si>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</si>
  <si>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</si>
  <si>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</si>
  <si>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</si>
  <si>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</si>
  <si>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</si>
  <si>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</si>
  <si>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</si>
  <si>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</si>
  <si>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</si>
  <si>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</si>
  <si>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</si>
  <si>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</si>
  <si>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</si>
  <si>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</si>
  <si>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</si>
  <si>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</si>
  <si>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</si>
  <si>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</si>
  <si>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</si>
  <si>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</si>
  <si>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</si>
  <si>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</si>
  <si>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</si>
  <si>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</si>
  <si>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</si>
  <si>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</si>
  <si>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</si>
  <si>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</si>
  <si>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</si>
  <si>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</si>
  <si>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</si>
  <si>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</si>
  <si>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</si>
  <si>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</si>
  <si>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</si>
  <si>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</si>
  <si>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</si>
  <si>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</si>
  <si>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</si>
  <si>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</si>
  <si>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</si>
  <si>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</si>
  <si>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</si>
  <si>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</si>
  <si>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</si>
  <si>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</si>
  <si>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</si>
  <si>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</si>
  <si>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</si>
  <si>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</si>
  <si>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</si>
  <si>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</si>
  <si>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</si>
  <si>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</si>
  <si>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</si>
  <si>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</si>
  <si>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</si>
  <si>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</si>
  <si>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</si>
  <si>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</si>
  <si>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</si>
  <si>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</si>
  <si>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</si>
  <si>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</si>
  <si>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</si>
  <si>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</si>
  <si>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</si>
  <si>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</si>
  <si>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</si>
  <si>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</si>
  <si>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</si>
  <si>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</si>
  <si>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</si>
  <si>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</si>
  <si>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</si>
  <si>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</si>
  <si>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</si>
  <si>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</si>
  <si>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</si>
  <si>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</si>
  <si>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</si>
  <si>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</si>
  <si>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</si>
  <si>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</si>
  <si>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</si>
  <si>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</si>
  <si>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</si>
  <si>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</si>
  <si>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</si>
  <si>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</si>
  <si>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</si>
  <si>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</si>
  <si>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</si>
  <si>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</si>
  <si>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</si>
  <si>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</si>
  <si>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</si>
  <si>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</si>
  <si>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</si>
  <si>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</si>
  <si>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</si>
  <si>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</si>
  <si>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</si>
  <si>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</si>
  <si>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</si>
  <si>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</si>
  <si>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</si>
  <si>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</si>
  <si>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</si>
  <si>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</si>
  <si>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</si>
  <si>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</si>
  <si>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</si>
  <si>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</si>
  <si>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</si>
  <si>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</si>
  <si>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</si>
  <si>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</si>
  <si>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</si>
  <si>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</si>
  <si>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</si>
  <si>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</si>
  <si>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</si>
  <si>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</si>
  <si>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</si>
  <si>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</si>
  <si>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</si>
  <si>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</si>
  <si>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</si>
  <si>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</si>
  <si>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</si>
  <si>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</si>
  <si>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</si>
  <si>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</si>
  <si>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</si>
  <si>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</si>
  <si>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</si>
  <si>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</si>
  <si>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</si>
  <si>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</si>
  <si>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</si>
  <si>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</si>
  <si>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</si>
  <si>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</si>
  <si>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</si>
  <si>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</si>
  <si>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</si>
  <si>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</si>
  <si>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</si>
  <si>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</si>
  <si>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</si>
  <si>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</si>
  <si>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</si>
  <si>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</si>
  <si>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</si>
  <si>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</si>
  <si>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</si>
  <si>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</si>
  <si>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</si>
  <si>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</si>
  <si>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</si>
  <si>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</si>
  <si>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</si>
  <si>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</si>
  <si>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</si>
  <si>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</si>
  <si>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</si>
  <si>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</si>
  <si>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</si>
  <si>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</si>
  <si>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</si>
  <si>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</si>
  <si>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</si>
  <si>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</si>
  <si>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</si>
  <si>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</si>
  <si>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</si>
  <si>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</si>
  <si>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</si>
  <si>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</si>
  <si>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</si>
  <si>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</si>
  <si>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</si>
  <si>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</si>
  <si>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</si>
  <si>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</si>
  <si>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</si>
  <si>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</si>
  <si>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</si>
  <si>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</si>
  <si>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</si>
  <si>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</si>
  <si>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</si>
  <si>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</si>
  <si>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</si>
  <si>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</si>
  <si>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</si>
  <si>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</si>
  <si>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</si>
  <si>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</si>
  <si>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</si>
  <si>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</si>
  <si>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</si>
  <si>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</si>
  <si>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</si>
  <si>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</si>
  <si>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</si>
  <si>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</si>
  <si>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</si>
  <si>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</si>
  <si>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</si>
  <si>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</si>
  <si>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</si>
  <si>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</si>
  <si>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</si>
  <si>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</si>
  <si>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</si>
  <si>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</si>
  <si>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</si>
  <si>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</si>
  <si>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</si>
  <si>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</si>
  <si>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</si>
  <si>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</si>
  <si>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</si>
  <si>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</si>
  <si>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</si>
  <si>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</si>
  <si>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</si>
  <si>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</si>
  <si>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</si>
  <si>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</si>
  <si>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</si>
  <si>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</si>
  <si>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</si>
  <si>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</si>
  <si>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</si>
  <si>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</si>
  <si>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</si>
  <si>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</si>
  <si>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</si>
  <si>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</si>
  <si>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</si>
  <si>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</si>
  <si>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</si>
  <si>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</si>
  <si>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</si>
  <si>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</si>
  <si>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</si>
  <si>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</si>
  <si>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</si>
  <si>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</si>
  <si>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</si>
  <si>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</si>
  <si>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</si>
  <si>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</si>
  <si>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</si>
  <si>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</si>
  <si>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</si>
  <si>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</si>
  <si>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</si>
  <si>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</si>
  <si>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</si>
  <si>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</si>
  <si>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</si>
  <si>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</si>
  <si>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</si>
  <si>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</si>
  <si>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</si>
  <si>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</si>
  <si>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</si>
  <si>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</si>
  <si>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</si>
  <si>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</si>
  <si>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</si>
  <si>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</si>
  <si>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</si>
  <si>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</si>
  <si>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</si>
  <si>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</si>
  <si>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</si>
  <si>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</si>
  <si>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</si>
  <si>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</si>
  <si>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</si>
  <si>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</si>
  <si>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</si>
  <si>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</si>
  <si>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</si>
  <si>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</si>
  <si>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</si>
  <si>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</si>
  <si>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</si>
  <si>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</si>
  <si>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</si>
  <si>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</si>
  <si>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</si>
  <si>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</si>
  <si>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</si>
  <si>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</si>
  <si>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</si>
  <si>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</si>
  <si>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</si>
  <si>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</si>
  <si>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</si>
  <si>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</si>
  <si>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</si>
  <si>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</si>
  <si>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</si>
  <si>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</si>
  <si>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</si>
  <si>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</si>
  <si>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</si>
  <si>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</si>
  <si>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</si>
  <si>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</si>
  <si>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</si>
  <si>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</si>
  <si>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</si>
  <si>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</si>
  <si>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</si>
  <si>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</si>
  <si>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</si>
  <si>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</si>
  <si>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</si>
  <si>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</si>
  <si>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</si>
  <si>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</si>
  <si>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</si>
  <si>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</si>
  <si>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</si>
  <si>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</si>
  <si>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</si>
  <si>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</si>
  <si>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</si>
  <si>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</si>
  <si>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</si>
  <si>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</si>
  <si>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</si>
  <si>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</si>
  <si>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</si>
  <si>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</si>
  <si>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</si>
  <si>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</si>
  <si>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</si>
  <si>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</si>
  <si>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</si>
  <si>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</si>
  <si>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</si>
  <si>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</si>
  <si>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</si>
  <si>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</si>
  <si>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</si>
  <si>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</si>
  <si>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</si>
  <si>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</si>
  <si>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</si>
  <si>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</si>
  <si>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</si>
  <si>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</si>
  <si>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</si>
  <si>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</si>
  <si>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</si>
  <si>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</si>
  <si>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</si>
  <si>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</si>
  <si>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</si>
  <si>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</si>
  <si>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</si>
  <si>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</si>
  <si>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</si>
  <si>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</si>
  <si>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</si>
  <si>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</si>
  <si>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</si>
  <si>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</si>
  <si>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</si>
  <si>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</si>
  <si>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</si>
  <si>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</si>
  <si>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</si>
  <si>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</si>
  <si>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</si>
  <si>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</si>
  <si>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</si>
  <si>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</si>
  <si>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</si>
  <si>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</si>
  <si>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</si>
  <si>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</si>
  <si>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</si>
  <si>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</si>
  <si>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</si>
  <si>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</si>
  <si>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</si>
  <si>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</si>
  <si>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</si>
  <si>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</si>
  <si>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</si>
  <si>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</si>
  <si>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</si>
  <si>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</si>
  <si>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</si>
  <si>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</si>
  <si>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</si>
  <si>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</si>
  <si>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</si>
  <si>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</si>
  <si>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</si>
  <si>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</si>
  <si>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</si>
  <si>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</si>
  <si>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</si>
  <si>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</si>
  <si>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</si>
  <si>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</si>
  <si>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</si>
  <si>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</si>
  <si>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</si>
  <si>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</si>
  <si>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</si>
  <si>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</si>
  <si>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</si>
  <si>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</si>
  <si>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</si>
  <si>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</si>
  <si>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</si>
  <si>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</si>
  <si>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</si>
  <si>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</si>
  <si>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</si>
  <si>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</si>
  <si>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</si>
  <si>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</si>
  <si>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</si>
  <si>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</si>
  <si>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</si>
  <si>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</si>
  <si>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</si>
  <si>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</si>
  <si>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</si>
  <si>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</si>
  <si>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</si>
  <si>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</si>
  <si>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</si>
  <si>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</si>
  <si>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</si>
  <si>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</si>
  <si>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</si>
  <si>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</si>
  <si>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</si>
  <si>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</si>
  <si>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</si>
  <si>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</si>
  <si>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</si>
  <si>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</si>
  <si>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</si>
  <si>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</si>
  <si>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</si>
  <si>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</si>
  <si>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</si>
  <si>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</si>
  <si>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</si>
  <si>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</si>
  <si>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</si>
  <si>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</si>
  <si>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</si>
  <si>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</si>
  <si>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</si>
  <si>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</si>
  <si>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</si>
  <si>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</si>
  <si>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</si>
  <si>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</si>
  <si>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</si>
  <si>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</si>
  <si>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</si>
  <si>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</si>
  <si>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</si>
  <si>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</si>
  <si>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</si>
  <si>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</si>
  <si>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</si>
  <si>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</si>
  <si>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</si>
  <si>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</si>
  <si>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</si>
  <si>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</si>
  <si>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</si>
  <si>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</si>
  <si>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</si>
  <si>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</si>
  <si>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</si>
  <si>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</si>
  <si>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</si>
  <si>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</si>
  <si>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</si>
  <si>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</si>
  <si>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</si>
  <si>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</si>
  <si>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</si>
  <si>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</si>
  <si>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</si>
  <si>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</si>
  <si>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</si>
  <si>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</si>
  <si>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</si>
  <si>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</si>
  <si>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</si>
  <si>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</si>
  <si>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</si>
  <si>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</si>
  <si>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</si>
  <si>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</si>
  <si>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</si>
  <si>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</si>
  <si>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</si>
  <si>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</si>
  <si>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</si>
  <si>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</si>
  <si>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</si>
  <si>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</si>
  <si>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</si>
  <si>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</si>
  <si>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</si>
  <si>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</si>
  <si>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</si>
  <si>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</si>
  <si>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</si>
  <si>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</si>
  <si>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</si>
  <si>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</si>
  <si>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</si>
  <si>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</si>
  <si>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</si>
  <si>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</si>
  <si>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</si>
  <si>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</si>
  <si>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</si>
  <si>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</si>
  <si>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</si>
  <si>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</si>
  <si>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</si>
  <si>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</si>
  <si>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</si>
  <si>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</si>
  <si>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</si>
  <si>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</si>
  <si>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</si>
  <si>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</si>
  <si>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</si>
  <si>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</si>
  <si>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</si>
  <si>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</si>
  <si>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</si>
  <si>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</si>
  <si>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</si>
  <si>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</si>
  <si>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</si>
  <si>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</si>
  <si>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</si>
  <si>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</si>
  <si>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</si>
  <si>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</si>
  <si>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</si>
  <si>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</si>
  <si>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</si>
  <si>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</si>
  <si>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</si>
  <si>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</si>
  <si>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</si>
  <si>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</si>
  <si>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</si>
  <si>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</si>
  <si>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</si>
  <si>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</si>
  <si>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</si>
  <si>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</si>
  <si>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</si>
  <si>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</si>
  <si>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</si>
  <si>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</si>
  <si>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</si>
  <si>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</si>
  <si>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</si>
  <si>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</si>
  <si>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</si>
  <si>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</si>
  <si>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</si>
  <si>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</si>
  <si>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</si>
  <si>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</si>
  <si>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</si>
  <si>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</si>
  <si>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</si>
  <si>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</si>
  <si>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</si>
  <si>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</si>
  <si>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</si>
  <si>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</si>
  <si>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</si>
  <si>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</si>
  <si>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</si>
  <si>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</si>
  <si>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</si>
  <si>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</si>
  <si>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</si>
  <si>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</si>
  <si>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</si>
  <si>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</si>
  <si>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</si>
  <si>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</si>
  <si>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</si>
  <si>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</si>
  <si>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</si>
  <si>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</si>
  <si>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</si>
  <si>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</si>
  <si>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</si>
  <si>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</si>
  <si>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</si>
  <si>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</si>
  <si>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</si>
  <si>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</si>
  <si>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</si>
  <si>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</si>
  <si>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</si>
  <si>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</si>
  <si>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</si>
  <si>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</si>
  <si>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</si>
  <si>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</si>
  <si>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</si>
  <si>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</si>
  <si>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</si>
  <si>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</si>
  <si>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</si>
  <si>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</si>
  <si>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</si>
  <si>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</si>
  <si>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</si>
  <si>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</si>
  <si>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</si>
  <si>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</si>
  <si>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</si>
  <si>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</si>
  <si>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</si>
  <si>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</si>
  <si>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</si>
  <si>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</si>
  <si>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</si>
  <si>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</si>
  <si>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</si>
  <si>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</si>
  <si>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</si>
  <si>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</si>
  <si>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</si>
  <si>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</si>
  <si>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</si>
  <si>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</si>
  <si>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</si>
  <si>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</si>
  <si>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</si>
  <si>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</si>
  <si>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</si>
  <si>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</si>
  <si>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</si>
  <si>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</si>
  <si>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</si>
  <si>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</si>
  <si>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</si>
  <si>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</si>
  <si>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</si>
  <si>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</si>
  <si>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</si>
  <si>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</si>
  <si>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</si>
  <si>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</si>
  <si>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</si>
  <si>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</si>
  <si>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</si>
  <si>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</si>
  <si>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</si>
  <si>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</si>
  <si>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</si>
  <si>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</si>
  <si>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</si>
  <si>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</si>
  <si>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</si>
  <si>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</si>
  <si>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</si>
  <si>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</si>
  <si>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</si>
  <si>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</si>
  <si>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</si>
  <si>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</si>
  <si>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</si>
  <si>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</si>
  <si>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</si>
  <si>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</si>
  <si>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</si>
  <si>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</si>
  <si>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</si>
  <si>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</si>
  <si>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</si>
  <si>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</si>
  <si>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</si>
  <si>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</si>
  <si>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</si>
  <si>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</si>
  <si>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</si>
  <si>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</si>
  <si>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</si>
  <si>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</si>
  <si>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</si>
  <si>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</si>
  <si>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</si>
  <si>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</si>
  <si>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</si>
  <si>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</si>
  <si>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</si>
  <si>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</si>
  <si>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</si>
  <si>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</si>
  <si>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</si>
  <si>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</si>
  <si>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</si>
  <si>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</si>
  <si>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</si>
  <si>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</si>
  <si>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</si>
  <si>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</si>
  <si>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</si>
  <si>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</si>
  <si>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</si>
  <si>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</si>
  <si>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</si>
  <si>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</si>
  <si>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</si>
  <si>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</si>
  <si>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</si>
  <si>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</si>
  <si>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</si>
  <si>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</si>
  <si>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</si>
  <si>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</si>
  <si>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</si>
  <si>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</si>
  <si>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</si>
  <si>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</si>
  <si>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</si>
  <si>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</si>
  <si>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</si>
  <si>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</si>
  <si>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</si>
  <si>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</si>
  <si>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</si>
  <si>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</si>
  <si>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</si>
  <si>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</si>
  <si>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</si>
  <si>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</si>
  <si>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</si>
  <si>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</si>
  <si>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</si>
  <si>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</si>
  <si>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</si>
  <si>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</si>
  <si>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</si>
  <si>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</si>
  <si>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</si>
  <si>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</si>
  <si>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</si>
  <si>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</si>
  <si>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</si>
  <si>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</si>
  <si>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</si>
  <si>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</si>
  <si>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</si>
  <si>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</si>
  <si>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</si>
  <si>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</si>
  <si>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</si>
  <si>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</si>
  <si>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</si>
  <si>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</si>
  <si>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</si>
  <si>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</si>
  <si>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</si>
  <si>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</si>
  <si>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</si>
  <si>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</si>
  <si>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</si>
  <si>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</si>
  <si>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</si>
  <si>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</si>
  <si>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</si>
  <si>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</si>
  <si>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</si>
  <si>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</si>
  <si>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</si>
  <si>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</si>
  <si>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</si>
  <si>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</si>
  <si>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</si>
  <si>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</si>
  <si>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</si>
  <si>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</si>
  <si>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</si>
  <si>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</si>
  <si>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</si>
  <si>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</si>
  <si>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</si>
  <si>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</si>
  <si>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</si>
  <si>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</si>
  <si>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</si>
  <si>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</si>
  <si>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</si>
  <si>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</si>
  <si>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</si>
  <si>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</si>
  <si>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</si>
  <si>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</si>
  <si>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</si>
  <si>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</si>
  <si>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</si>
  <si>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</si>
  <si>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</si>
  <si>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</si>
  <si>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</si>
  <si>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</si>
  <si>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</si>
  <si>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</si>
  <si>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</si>
  <si>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</si>
  <si>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</si>
  <si>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</si>
  <si>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</si>
  <si>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</si>
  <si>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</si>
  <si>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</si>
  <si>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</si>
  <si>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</si>
  <si>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</si>
  <si>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</si>
  <si>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</si>
  <si>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</si>
  <si>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</si>
  <si>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</si>
  <si>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</si>
  <si>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</si>
  <si>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</si>
  <si>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</si>
  <si>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</si>
  <si>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</si>
  <si>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</si>
  <si>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</si>
  <si>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</si>
  <si>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</si>
  <si>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</si>
  <si>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</si>
  <si>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</si>
  <si>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</si>
  <si>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</si>
  <si>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</si>
  <si>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</si>
  <si>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</si>
  <si>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</si>
  <si>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</si>
  <si>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</si>
  <si>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</si>
  <si>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</si>
  <si>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</si>
  <si>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</si>
  <si>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</si>
  <si>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</si>
  <si>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</si>
  <si>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</si>
  <si>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</si>
  <si>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</si>
  <si>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</si>
  <si>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</si>
  <si>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</si>
  <si>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</si>
  <si>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</si>
  <si>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</si>
  <si>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</si>
  <si>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</si>
  <si>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</si>
  <si>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</si>
  <si>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</si>
  <si>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</si>
  <si>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</si>
  <si>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</si>
  <si>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</si>
  <si>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</si>
  <si>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</si>
  <si>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</si>
  <si>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</si>
  <si>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</si>
  <si>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</si>
  <si>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</si>
  <si>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</si>
  <si>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</si>
  <si>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</si>
  <si>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</si>
  <si>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</si>
  <si>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</si>
  <si>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</si>
  <si>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</si>
  <si>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</si>
  <si>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</si>
  <si>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</si>
  <si>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</si>
  <si>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</si>
  <si>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</si>
  <si>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</si>
  <si>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</si>
  <si>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</si>
  <si>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</si>
  <si>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</si>
  <si>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</si>
  <si>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</si>
  <si>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</si>
  <si>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</si>
  <si>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</si>
  <si>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</si>
  <si>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</si>
  <si>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</si>
  <si>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</si>
  <si>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</si>
  <si>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</si>
  <si>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</si>
  <si>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</si>
  <si>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</si>
  <si>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</si>
  <si>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</si>
  <si>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</si>
  <si>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</si>
  <si>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</si>
  <si>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</si>
  <si>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</si>
  <si>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</si>
  <si>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</si>
  <si>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</si>
  <si>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</si>
  <si>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</si>
  <si>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</si>
  <si>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</si>
  <si>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</si>
  <si>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</si>
  <si>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</si>
  <si>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</si>
  <si>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</si>
  <si>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</si>
  <si>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</si>
  <si>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</si>
  <si>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</si>
  <si>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</si>
  <si>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</si>
  <si>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</si>
  <si>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</si>
  <si>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</si>
  <si>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</si>
  <si>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</si>
  <si>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</si>
  <si>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</si>
  <si>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</si>
  <si>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</si>
  <si>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</si>
  <si>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</si>
  <si>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</si>
  <si>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</si>
  <si>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</si>
  <si>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</si>
  <si>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</si>
  <si>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</si>
  <si>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</si>
  <si>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</si>
  <si>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</si>
  <si>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</si>
  <si>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</si>
  <si>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</si>
  <si>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</si>
  <si>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</si>
  <si>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</si>
  <si>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</si>
  <si>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</si>
  <si>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</si>
  <si>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</si>
  <si>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</si>
  <si>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</si>
  <si>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</si>
  <si>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</si>
  <si>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</si>
  <si>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</si>
  <si>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</si>
  <si>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</si>
  <si>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</si>
  <si>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</si>
  <si>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</si>
  <si>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</si>
  <si>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</si>
  <si>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</si>
  <si>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</si>
  <si>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</si>
  <si>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</si>
  <si>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</si>
  <si>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</si>
  <si>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</si>
  <si>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</si>
  <si>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</si>
  <si>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</si>
  <si>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</si>
  <si>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</si>
  <si>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</si>
  <si>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</si>
  <si>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</si>
  <si>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</si>
  <si>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</si>
  <si>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</si>
  <si>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</si>
  <si>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</si>
  <si>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</si>
  <si>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</si>
  <si>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</si>
  <si>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</si>
  <si>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</si>
  <si>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</si>
  <si>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</si>
  <si>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</si>
  <si>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</si>
  <si>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</si>
  <si>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</si>
  <si>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</si>
  <si>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</si>
  <si>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</si>
  <si>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</si>
  <si>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</si>
  <si>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</si>
  <si>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</si>
  <si>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</si>
  <si>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</si>
  <si>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</si>
  <si>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</si>
  <si>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</si>
  <si>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</si>
  <si>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</si>
  <si>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</si>
  <si>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</si>
  <si>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</si>
  <si>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</si>
  <si>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</si>
  <si>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</si>
  <si>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</si>
  <si>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</si>
  <si>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</si>
  <si>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</si>
  <si>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</si>
  <si>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</si>
  <si>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</si>
  <si>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</si>
  <si>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</si>
  <si>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</si>
  <si>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</si>
  <si>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</si>
  <si>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</si>
  <si>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</si>
  <si>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</si>
  <si>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</si>
  <si>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</si>
  <si>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</si>
  <si>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</si>
  <si>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</si>
  <si>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</si>
  <si>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</si>
  <si>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</si>
  <si>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</si>
  <si>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</si>
  <si>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</si>
  <si>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</si>
  <si>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</si>
  <si>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</si>
  <si>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</si>
  <si>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</si>
  <si>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</si>
  <si>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</si>
  <si>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</si>
  <si>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</si>
  <si>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</si>
  <si>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</si>
  <si>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</si>
  <si>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</si>
  <si>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</si>
  <si>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</si>
  <si>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</si>
  <si>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</si>
  <si>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</si>
  <si>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</si>
  <si>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</si>
  <si>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</si>
  <si>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</si>
  <si>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</si>
  <si>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</si>
  <si>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</si>
  <si>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</si>
  <si>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</si>
  <si>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</si>
  <si>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</si>
  <si>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</si>
  <si>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</si>
  <si>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</si>
  <si>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</si>
  <si>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</si>
  <si>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</si>
  <si>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</si>
  <si>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</si>
  <si>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</si>
  <si>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</si>
  <si>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</si>
  <si>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</si>
  <si>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</si>
  <si>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</si>
  <si>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</si>
  <si>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</si>
  <si>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</si>
  <si>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</si>
  <si>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</si>
  <si>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</si>
  <si>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</si>
  <si>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</si>
  <si>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</si>
  <si>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</si>
  <si>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</si>
  <si>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</si>
  <si>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</si>
  <si>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</si>
  <si>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</si>
  <si>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</si>
  <si>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</si>
  <si>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</si>
  <si>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</si>
  <si>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</si>
  <si>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</si>
  <si>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</si>
  <si>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</si>
  <si>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</si>
  <si>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</si>
  <si>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</si>
  <si>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</si>
  <si>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</si>
  <si>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</si>
  <si>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</si>
  <si>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</si>
  <si>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</si>
  <si>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</si>
  <si>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</si>
  <si>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</si>
  <si>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</si>
  <si>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</si>
  <si>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</si>
  <si>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</si>
  <si>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</si>
  <si>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</si>
  <si>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</si>
  <si>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</si>
  <si>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</si>
  <si>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</si>
  <si>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</si>
  <si>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</si>
  <si>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</si>
  <si>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</si>
  <si>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</si>
  <si>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</si>
  <si>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</si>
  <si>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</si>
  <si>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</si>
  <si>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</si>
  <si>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</si>
  <si>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</si>
  <si>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</si>
  <si>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</si>
  <si>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</si>
  <si>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</si>
  <si>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</si>
  <si>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</si>
  <si>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</si>
  <si>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</si>
  <si>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</si>
  <si>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</si>
  <si>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</si>
  <si>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</si>
  <si>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</si>
  <si>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</si>
  <si>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</si>
  <si>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</si>
  <si>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</si>
  <si>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</si>
  <si>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</si>
  <si>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</si>
  <si>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</si>
  <si>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</si>
  <si>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</si>
  <si>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</si>
  <si>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</si>
  <si>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</si>
  <si>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</si>
  <si>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</si>
  <si>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</si>
  <si>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</si>
  <si>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</si>
  <si>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</si>
  <si>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</si>
  <si>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</si>
  <si>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</si>
  <si>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</si>
  <si>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</si>
  <si>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</si>
  <si>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</si>
  <si>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</si>
  <si>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</si>
  <si>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</si>
  <si>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</si>
  <si>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</si>
  <si>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</si>
  <si>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</si>
  <si>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</si>
  <si>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</si>
  <si>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</si>
  <si>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</si>
  <si>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</si>
  <si>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</si>
  <si>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</si>
  <si>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</si>
  <si>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</si>
  <si>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</si>
  <si>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</si>
  <si>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</si>
  <si>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</si>
  <si>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</si>
  <si>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</si>
  <si>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</si>
  <si>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</si>
  <si>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</si>
  <si>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</si>
  <si>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</si>
  <si>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</si>
  <si>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</si>
  <si>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</si>
  <si>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</si>
  <si>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</si>
  <si>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</si>
  <si>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</si>
  <si>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</si>
  <si>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</si>
  <si>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</si>
  <si>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</si>
  <si>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</si>
  <si>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</si>
  <si>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</si>
  <si>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</si>
  <si>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</si>
  <si>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</si>
  <si>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</si>
  <si>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</si>
  <si>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</si>
  <si>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</si>
  <si>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</si>
  <si>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</si>
  <si>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</si>
  <si>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</si>
  <si>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</si>
  <si>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</si>
  <si>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</si>
  <si>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</si>
  <si>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</si>
  <si>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</si>
  <si>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</si>
  <si>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</si>
  <si>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</si>
  <si>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</si>
  <si>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</si>
  <si>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</si>
  <si>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</si>
  <si>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</si>
  <si>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</si>
  <si>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</si>
  <si>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</si>
  <si>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</si>
  <si>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</si>
  <si>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</si>
  <si>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</si>
  <si>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</si>
  <si>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</si>
  <si>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</si>
  <si>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</si>
  <si>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</si>
  <si>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</si>
  <si>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</si>
  <si>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</si>
  <si>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</si>
  <si>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</si>
  <si>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</si>
  <si>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</si>
  <si>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</si>
  <si>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</si>
  <si>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</si>
  <si>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</si>
  <si>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</si>
  <si>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</si>
  <si>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</si>
  <si>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</si>
  <si>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</si>
  <si>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</si>
  <si>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</si>
  <si>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</si>
  <si>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</si>
  <si>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</si>
  <si>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</si>
  <si>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</si>
  <si>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</si>
  <si>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</si>
  <si>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</si>
  <si>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</si>
  <si>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</si>
  <si>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</si>
  <si>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</si>
  <si>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</si>
  <si>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</si>
  <si>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</si>
  <si>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</si>
  <si>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</si>
  <si>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</si>
  <si>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</si>
  <si>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</si>
  <si>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</si>
  <si>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</si>
  <si>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</si>
  <si>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</si>
  <si>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</si>
  <si>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</si>
  <si>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</si>
  <si>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</si>
  <si>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</si>
  <si>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</si>
  <si>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</si>
  <si>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</si>
  <si>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</si>
  <si>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</si>
  <si>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</si>
  <si>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</si>
  <si>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</si>
  <si>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</si>
  <si>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</si>
  <si>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</si>
  <si>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</si>
  <si>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</si>
  <si>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</si>
  <si>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</si>
  <si>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</si>
  <si>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</si>
  <si>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</si>
  <si>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</si>
  <si>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</si>
  <si>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</si>
  <si>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</si>
  <si>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</si>
  <si>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</si>
  <si>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</si>
  <si>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</si>
  <si>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</si>
  <si>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</si>
  <si>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</si>
  <si>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</si>
  <si>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</si>
  <si>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</si>
  <si>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</si>
  <si>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</si>
  <si>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</si>
  <si>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</si>
  <si>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</si>
  <si>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</si>
  <si>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</si>
  <si>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</si>
  <si>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</si>
  <si>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</si>
  <si>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</si>
  <si>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</si>
  <si>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</si>
  <si>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</si>
  <si>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</si>
  <si>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</si>
  <si>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</si>
  <si>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</si>
  <si>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</si>
  <si>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</si>
  <si>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</si>
  <si>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</si>
  <si>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</si>
  <si>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</si>
  <si>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</si>
  <si>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</si>
  <si>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</si>
  <si>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</si>
  <si>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</si>
  <si>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</si>
  <si>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</si>
  <si>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</si>
  <si>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</si>
  <si>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</si>
  <si>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</si>
  <si>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</si>
  <si>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</si>
  <si>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</si>
  <si>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</si>
  <si>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</si>
  <si>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</si>
  <si>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</si>
  <si>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</si>
  <si>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</si>
  <si>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</si>
  <si>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</si>
  <si>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</si>
  <si>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</si>
  <si>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</si>
  <si>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</si>
  <si>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</si>
  <si>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</si>
  <si>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</si>
  <si>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</si>
  <si>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</si>
  <si>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</si>
  <si>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</si>
  <si>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</si>
  <si>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</si>
  <si>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</si>
  <si>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</si>
  <si>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</si>
  <si>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</si>
  <si>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</si>
  <si>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</si>
  <si>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</si>
  <si>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</si>
  <si>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</si>
  <si>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</si>
  <si>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</si>
  <si>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</si>
  <si>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</si>
  <si>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</si>
  <si>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</si>
  <si>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</si>
  <si>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</si>
  <si>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</si>
  <si>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</si>
  <si>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</si>
  <si>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</si>
  <si>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</si>
  <si>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</si>
  <si>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</si>
  <si>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</si>
  <si>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</si>
  <si>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</si>
  <si>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</si>
  <si>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</si>
  <si>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</si>
  <si>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</si>
  <si>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</si>
  <si>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</si>
  <si>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</si>
  <si>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</si>
  <si>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</si>
  <si>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</si>
  <si>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</si>
  <si>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</si>
  <si>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</si>
  <si>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</si>
  <si>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</si>
  <si>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</si>
  <si>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</si>
  <si>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</si>
  <si>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</si>
  <si>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</si>
  <si>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</si>
  <si>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</si>
  <si>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</si>
  <si>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</si>
  <si>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</si>
  <si>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</si>
  <si>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</si>
  <si>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</si>
  <si>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</si>
  <si>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</si>
  <si>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</si>
  <si>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</si>
  <si>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</si>
  <si>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</si>
  <si>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</si>
  <si>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</si>
  <si>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</si>
  <si>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</si>
  <si>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</si>
  <si>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</si>
  <si>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</si>
  <si>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</si>
  <si>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</si>
  <si>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</si>
  <si>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</si>
  <si>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</si>
  <si>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</si>
  <si>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</si>
  <si>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</si>
  <si>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</si>
  <si>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</si>
  <si>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</si>
  <si>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</si>
  <si>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</si>
  <si>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</si>
  <si>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</si>
  <si>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</si>
  <si>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</si>
  <si>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</si>
  <si>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</si>
  <si>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</si>
  <si>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</si>
  <si>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</si>
  <si>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</si>
  <si>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</si>
  <si>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</si>
  <si>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</si>
  <si>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</si>
  <si>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</si>
  <si>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</si>
  <si>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</si>
  <si>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</si>
  <si>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</si>
  <si>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</si>
  <si>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</si>
  <si>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</si>
  <si>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</si>
  <si>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</si>
  <si>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</si>
  <si>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</si>
  <si>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</si>
  <si>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</si>
  <si>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</si>
  <si>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</si>
  <si>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</si>
  <si>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</si>
  <si>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</si>
  <si>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</si>
  <si>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</si>
  <si>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</si>
  <si>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</si>
  <si>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</si>
  <si>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</si>
  <si>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</si>
  <si>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</si>
  <si>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</si>
  <si>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</si>
  <si>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</si>
  <si>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</si>
  <si>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</si>
  <si>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</si>
  <si>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</si>
  <si>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</si>
  <si>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</si>
  <si>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</si>
  <si>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</si>
  <si>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</si>
  <si>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</si>
  <si>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</si>
  <si>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</si>
  <si>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</si>
  <si>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</si>
  <si>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</si>
  <si>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</si>
  <si>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</si>
  <si>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</si>
  <si>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</si>
  <si>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</si>
  <si>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</si>
  <si>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</si>
  <si>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</si>
  <si>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</si>
  <si>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</si>
  <si>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</si>
  <si>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</si>
  <si>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</si>
  <si>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</si>
  <si>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</si>
  <si>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</si>
  <si>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</si>
  <si>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</si>
  <si>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</si>
  <si>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</si>
  <si>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</si>
  <si>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</si>
  <si>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</si>
  <si>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</si>
  <si>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</si>
  <si>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</si>
  <si>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</si>
  <si>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</si>
  <si>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</si>
  <si>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</si>
  <si>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</si>
  <si>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</si>
  <si>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</si>
  <si>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</si>
  <si>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</si>
  <si>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</si>
  <si>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</si>
  <si>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</si>
  <si>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</si>
  <si>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</si>
  <si>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</si>
  <si>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</si>
  <si>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</si>
  <si>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</si>
  <si>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</si>
  <si>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</si>
  <si>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</si>
  <si>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</si>
  <si>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</si>
  <si>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</si>
  <si>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</si>
  <si>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</si>
  <si>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</si>
  <si>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</si>
  <si>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</si>
  <si>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</si>
  <si>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</si>
  <si>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</si>
  <si>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</si>
  <si>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</si>
  <si>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</si>
  <si>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</si>
  <si>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</si>
  <si>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</si>
  <si>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</si>
  <si>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</si>
  <si>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</si>
  <si>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</si>
  <si>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</si>
  <si>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</si>
  <si>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</si>
  <si>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</si>
  <si>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</si>
  <si>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</si>
  <si>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</si>
  <si>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</si>
  <si>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</si>
  <si>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</si>
  <si>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</si>
  <si>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</si>
  <si>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</si>
  <si>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</si>
  <si>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</si>
  <si>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</si>
  <si>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</si>
  <si>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</si>
  <si>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</si>
  <si>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</si>
  <si>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</si>
  <si>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</si>
  <si>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</si>
  <si>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</si>
  <si>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</si>
  <si>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</si>
  <si>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</si>
  <si>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</si>
  <si>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</si>
  <si>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</si>
  <si>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</si>
  <si>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</si>
  <si>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</si>
  <si>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</si>
  <si>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</si>
  <si>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</si>
  <si>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</si>
  <si>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</si>
  <si>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</si>
  <si>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</si>
  <si>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</si>
  <si>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</si>
  <si>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</si>
  <si>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</si>
  <si>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</si>
  <si>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</si>
  <si>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</si>
  <si>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</si>
  <si>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</si>
  <si>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</si>
  <si>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</si>
  <si>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</si>
  <si>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</si>
  <si>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</si>
  <si>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</si>
  <si>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</si>
  <si>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</si>
  <si>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</si>
  <si>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</si>
  <si>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</si>
  <si>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</si>
  <si>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</si>
  <si>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</si>
  <si>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</si>
  <si>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</si>
  <si>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</si>
  <si>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</si>
  <si>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</si>
  <si>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</si>
  <si>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</si>
  <si>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</si>
  <si>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</si>
  <si>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</si>
  <si>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</si>
  <si>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</si>
  <si>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</si>
  <si>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</si>
  <si>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</si>
  <si>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</si>
  <si>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</si>
  <si>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</si>
  <si>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</si>
  <si>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</si>
  <si>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</si>
  <si>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</si>
  <si>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</si>
  <si>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</si>
  <si>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</si>
  <si>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</si>
  <si>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</si>
  <si>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</si>
  <si>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</si>
  <si>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</si>
  <si>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</si>
  <si>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</si>
  <si>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</si>
  <si>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</si>
  <si>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</si>
  <si>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</si>
  <si>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</si>
  <si>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</si>
  <si>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</si>
  <si>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</si>
  <si>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</si>
  <si>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</si>
  <si>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</si>
  <si>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</si>
  <si>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</si>
  <si>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</si>
  <si>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</si>
  <si>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</si>
  <si>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</si>
  <si>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</si>
  <si>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</si>
  <si>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</si>
  <si>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</si>
  <si>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</si>
  <si>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</si>
  <si>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</si>
  <si>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</si>
  <si>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</si>
  <si>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</si>
  <si>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</si>
  <si>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</si>
  <si>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</si>
  <si>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</si>
  <si>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</si>
  <si>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</si>
  <si>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</si>
  <si>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</si>
  <si>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</si>
  <si>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</si>
  <si>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</si>
  <si>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</si>
  <si>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</si>
  <si>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</si>
  <si>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</si>
  <si>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</si>
  <si>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</si>
  <si>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</si>
  <si>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</si>
  <si>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</si>
  <si>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</si>
  <si>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</si>
  <si>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</si>
  <si>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</si>
  <si>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</si>
  <si>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</si>
  <si>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</si>
  <si>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</si>
  <si>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</si>
  <si>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</si>
  <si>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</si>
  <si>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</si>
  <si>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</si>
  <si>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</si>
  <si>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</si>
  <si>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</si>
  <si>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</si>
  <si>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</si>
  <si>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</si>
  <si>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</si>
  <si>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</si>
  <si>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</si>
  <si>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</si>
  <si>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</si>
  <si>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</si>
  <si>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</si>
  <si>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</si>
  <si>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</si>
  <si>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</si>
  <si>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</si>
  <si>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</si>
  <si>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</si>
  <si>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</si>
  <si>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</si>
  <si>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</si>
  <si>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</si>
  <si>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</si>
  <si>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</si>
  <si>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</si>
  <si>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</si>
  <si>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</si>
  <si>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</si>
  <si>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</si>
  <si>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</si>
  <si>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</si>
  <si>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</si>
  <si>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</si>
  <si>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</si>
  <si>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</si>
  <si>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</si>
  <si>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</si>
  <si>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</si>
  <si>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</si>
  <si>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</si>
  <si>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</si>
  <si>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</si>
  <si>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</si>
  <si>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</si>
  <si>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</si>
  <si>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</si>
  <si>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</si>
  <si>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</si>
  <si>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</si>
  <si>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</si>
  <si>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</si>
  <si>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</si>
  <si>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</si>
  <si>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</si>
  <si>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</si>
  <si>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</si>
  <si>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</si>
  <si>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</si>
  <si>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</si>
  <si>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</si>
  <si>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</si>
  <si>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</si>
  <si>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</si>
  <si>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</si>
  <si>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</si>
  <si>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</si>
  <si>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</si>
  <si>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</si>
  <si>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</si>
  <si>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</si>
  <si>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</si>
  <si>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</si>
  <si>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</si>
  <si>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</si>
  <si>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</si>
  <si>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</si>
  <si>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</si>
  <si>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</si>
  <si>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</si>
  <si>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</si>
  <si>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</si>
  <si>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</si>
  <si>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</si>
  <si>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</si>
  <si>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</si>
  <si>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</si>
  <si>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</si>
  <si>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</si>
  <si>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</si>
  <si>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</si>
  <si>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</si>
  <si>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</si>
  <si>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</si>
  <si>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</si>
  <si>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</si>
  <si>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</si>
  <si>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</si>
  <si>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</si>
  <si>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</si>
  <si>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</si>
  <si>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</si>
  <si>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</si>
  <si>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</si>
  <si>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</si>
  <si>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</si>
  <si>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</si>
  <si>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</si>
  <si>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</si>
  <si>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</si>
  <si>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</si>
  <si>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</si>
  <si>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</si>
  <si>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</si>
  <si>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</si>
  <si>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</si>
  <si>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</si>
  <si>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</si>
  <si>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</si>
  <si>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</si>
  <si>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</si>
  <si>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</si>
  <si>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</si>
  <si>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</si>
  <si>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</si>
  <si>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</si>
  <si>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</si>
  <si>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</si>
  <si>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</si>
  <si>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</si>
  <si>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</si>
  <si>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</si>
  <si>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</si>
  <si>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</si>
  <si>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</si>
  <si>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</si>
  <si>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</si>
  <si>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</si>
  <si>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</si>
  <si>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</si>
  <si>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</si>
  <si>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</si>
  <si>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</si>
  <si>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</si>
  <si>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</si>
  <si>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</si>
  <si>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</si>
  <si>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</si>
  <si>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</si>
  <si>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</si>
  <si>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</si>
  <si>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</si>
  <si>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</si>
  <si>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</si>
  <si>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</si>
  <si>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</si>
  <si>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</si>
  <si>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</si>
  <si>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</si>
  <si>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</si>
  <si>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</si>
  <si>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</si>
  <si>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</si>
  <si>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</si>
  <si>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</si>
  <si>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</si>
  <si>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</si>
  <si>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</si>
  <si>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</si>
  <si>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</si>
  <si>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</si>
  <si>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</si>
  <si>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</si>
  <si>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</si>
  <si>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</si>
  <si>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</si>
  <si>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</si>
  <si>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</si>
  <si>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</si>
  <si>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</si>
  <si>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</si>
  <si>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</si>
  <si>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</si>
  <si>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</si>
  <si>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</si>
  <si>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</si>
  <si>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</si>
  <si>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</si>
  <si>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</si>
  <si>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</si>
  <si>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</si>
  <si>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</si>
  <si>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</si>
  <si>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</si>
  <si>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</si>
  <si>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</si>
  <si>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</si>
  <si>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</si>
  <si>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</si>
  <si>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</si>
  <si>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</si>
  <si>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</si>
  <si>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</si>
  <si>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</si>
  <si>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</si>
  <si>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</si>
  <si>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</si>
  <si>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</si>
  <si>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</si>
  <si>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</si>
  <si>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</si>
  <si>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</si>
  <si>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</si>
  <si>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</si>
  <si>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</si>
  <si>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</si>
  <si>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</si>
  <si>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</si>
  <si>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</si>
  <si>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</si>
  <si>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</si>
  <si>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</si>
  <si>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</si>
  <si>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</si>
  <si>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</si>
  <si>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</si>
  <si>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</si>
  <si>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</si>
  <si>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</si>
  <si>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</si>
  <si>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</si>
  <si>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</si>
  <si>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</si>
  <si>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</si>
  <si>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</si>
  <si>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</si>
  <si>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</si>
  <si>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</si>
  <si>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</si>
  <si>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</si>
  <si>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</si>
  <si>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</si>
  <si>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</si>
  <si>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</si>
  <si>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</si>
  <si>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</si>
  <si>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</si>
  <si>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</si>
  <si>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</si>
  <si>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</si>
  <si>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</si>
  <si>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</si>
  <si>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</si>
  <si>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</si>
  <si>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</si>
  <si>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</si>
  <si>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</si>
  <si>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</si>
  <si>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</si>
  <si>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</si>
  <si>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</si>
  <si>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</si>
  <si>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</si>
  <si>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</si>
  <si>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</si>
  <si>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</si>
  <si>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</si>
  <si>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</si>
  <si>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</si>
  <si>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</si>
  <si>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</si>
  <si>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</si>
  <si>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</si>
  <si>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</si>
  <si>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</si>
  <si>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</si>
  <si>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</si>
  <si>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</si>
  <si>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</si>
  <si>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</si>
  <si>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</si>
  <si>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</si>
  <si>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</si>
  <si>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</si>
  <si>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</si>
  <si>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</si>
  <si>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</si>
  <si>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</si>
  <si>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</si>
  <si>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</si>
  <si>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</si>
  <si>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</si>
  <si>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</si>
  <si>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</si>
  <si>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</si>
  <si>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</si>
  <si>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</si>
  <si>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</si>
  <si>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</si>
  <si>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</si>
  <si>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</si>
  <si>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</si>
  <si>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</si>
  <si>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</si>
  <si>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</si>
  <si>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</si>
  <si>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</si>
  <si>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</si>
  <si>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</si>
  <si>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</si>
  <si>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</si>
  <si>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</si>
  <si>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</si>
  <si>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</si>
  <si>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</si>
  <si>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</si>
  <si>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</si>
  <si>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</si>
  <si>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</si>
  <si>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</si>
  <si>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</si>
  <si>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</si>
  <si>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</si>
  <si>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</si>
  <si>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</si>
  <si>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</si>
  <si>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</si>
  <si>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</si>
  <si>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</si>
  <si>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</si>
  <si>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</si>
  <si>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</si>
  <si>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</si>
  <si>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</si>
  <si>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</si>
  <si>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</si>
  <si>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</si>
  <si>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</si>
  <si>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</si>
  <si>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</si>
  <si>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</si>
  <si>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</si>
  <si>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</si>
  <si>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</si>
  <si>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</si>
  <si>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</si>
  <si>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</si>
  <si>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</si>
  <si>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</si>
  <si>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</si>
  <si>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</si>
  <si>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</si>
  <si>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</si>
  <si>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</si>
  <si>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</si>
  <si>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</si>
  <si>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</si>
  <si>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</si>
  <si>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</si>
  <si>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</si>
  <si>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</si>
  <si>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</si>
  <si>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</si>
  <si>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</si>
  <si>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</si>
  <si>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</si>
  <si>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</si>
  <si>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</si>
  <si>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</si>
  <si>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</si>
  <si>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</si>
  <si>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</si>
  <si>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</si>
  <si>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</si>
  <si>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</si>
  <si>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</si>
  <si>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</si>
  <si>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</si>
  <si>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</si>
  <si>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</si>
  <si>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</si>
  <si>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</si>
  <si>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</si>
  <si>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</si>
  <si>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</si>
  <si>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</si>
  <si>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</si>
  <si>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</si>
  <si>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</si>
  <si>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</si>
  <si>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</si>
  <si>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</si>
  <si>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</si>
  <si>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</si>
  <si>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</si>
  <si>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</si>
  <si>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</si>
  <si>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</si>
  <si>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</si>
  <si>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</si>
  <si>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</si>
  <si>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</si>
  <si>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</si>
  <si>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</si>
  <si>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</si>
  <si>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</si>
  <si>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</si>
  <si>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</si>
  <si>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</si>
  <si>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</si>
  <si>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</si>
  <si>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</si>
  <si>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</si>
  <si>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</si>
  <si>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</si>
  <si>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</si>
  <si>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</si>
  <si>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</si>
  <si>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</si>
  <si>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</si>
  <si>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</si>
  <si>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</si>
  <si>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</si>
  <si>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</si>
  <si>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</si>
  <si>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</si>
  <si>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</si>
  <si>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</si>
  <si>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</si>
  <si>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</si>
  <si>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</si>
  <si>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</si>
  <si>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</si>
  <si>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</si>
  <si>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</si>
  <si>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</si>
  <si>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</si>
  <si>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</si>
  <si>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</si>
  <si>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</si>
  <si>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</si>
  <si>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</si>
  <si>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</si>
  <si>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</si>
  <si>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</si>
  <si>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</si>
  <si>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</si>
  <si>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</si>
  <si>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</si>
  <si>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</si>
  <si>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</si>
  <si>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</si>
  <si>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</si>
  <si>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</si>
  <si>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</si>
  <si>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</si>
  <si>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</si>
  <si>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</si>
  <si>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</si>
  <si>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</si>
  <si>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</si>
  <si>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</si>
  <si>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</si>
  <si>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</si>
  <si>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</si>
  <si>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</si>
  <si>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</si>
  <si>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</si>
  <si>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</si>
  <si>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</si>
  <si>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</si>
  <si>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</si>
  <si>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</si>
  <si>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</si>
  <si>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</si>
  <si>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</si>
  <si>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</si>
  <si>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</si>
  <si>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</si>
  <si>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</si>
  <si>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</si>
  <si>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</si>
  <si>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</si>
  <si>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</si>
  <si>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</si>
  <si>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</si>
  <si>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</si>
  <si>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</si>
  <si>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</si>
  <si>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</si>
  <si>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</si>
  <si>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</si>
  <si>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</si>
  <si>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</si>
  <si>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</si>
  <si>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</si>
  <si>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</si>
  <si>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</si>
  <si>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</si>
  <si>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</si>
  <si>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</si>
  <si>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</si>
  <si>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</si>
  <si>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</si>
  <si>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</si>
  <si>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</si>
  <si>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</si>
  <si>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</si>
  <si>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</si>
  <si>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</si>
  <si>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</si>
  <si>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</si>
  <si>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</si>
  <si>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</si>
  <si>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</si>
  <si>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</si>
  <si>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</si>
  <si>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</si>
  <si>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</si>
  <si>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</si>
  <si>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</si>
  <si>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</si>
  <si>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</si>
  <si>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</si>
  <si>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</si>
  <si>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</si>
  <si>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</si>
  <si>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</si>
  <si>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</si>
  <si>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</si>
  <si>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</si>
  <si>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</si>
  <si>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</si>
  <si>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</si>
  <si>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</si>
  <si>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</si>
  <si>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</si>
  <si>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</si>
  <si>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</si>
  <si>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</si>
  <si>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</si>
  <si>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</si>
  <si>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</si>
  <si>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</si>
  <si>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</si>
  <si>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</si>
  <si>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</si>
  <si>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</si>
  <si>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</si>
  <si>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</si>
  <si>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</si>
  <si>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</si>
  <si>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</si>
  <si>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</si>
  <si>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</si>
  <si>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</si>
  <si>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</si>
  <si>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</si>
  <si>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</si>
  <si>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</si>
  <si>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</si>
  <si>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</si>
  <si>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</si>
  <si>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</si>
  <si>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</si>
  <si>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</si>
  <si>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</si>
  <si>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</si>
  <si>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</si>
  <si>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</si>
  <si>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</si>
  <si>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</si>
  <si>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</si>
  <si>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</si>
  <si>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</si>
  <si>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</si>
  <si>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</si>
  <si>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</si>
  <si>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</si>
  <si>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</si>
  <si>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</si>
  <si>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</si>
  <si>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</si>
  <si>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</si>
  <si>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</si>
  <si>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</si>
  <si>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</si>
  <si>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</si>
  <si>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</si>
  <si>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</si>
  <si>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</si>
  <si>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</si>
  <si>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</si>
  <si>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</si>
  <si>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</si>
  <si>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</si>
  <si>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</si>
  <si>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</si>
  <si>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</si>
  <si>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</si>
  <si>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</si>
  <si>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</si>
  <si>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</si>
  <si>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</si>
  <si>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</si>
  <si>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</si>
  <si>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</si>
  <si>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</si>
  <si>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</si>
  <si>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</si>
  <si>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</si>
  <si>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</si>
  <si>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</si>
  <si>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</si>
  <si>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</si>
  <si>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</si>
  <si>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</si>
  <si>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</si>
  <si>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</si>
  <si>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</si>
  <si>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</si>
  <si>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</si>
  <si>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</si>
  <si>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</si>
  <si>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</si>
  <si>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</si>
  <si>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</si>
  <si>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</si>
  <si>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</si>
  <si>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</si>
  <si>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</si>
  <si>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</si>
  <si>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</si>
  <si>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</si>
  <si>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</si>
  <si>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</si>
  <si>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</si>
  <si>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</si>
  <si>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</si>
  <si>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</si>
  <si>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</si>
  <si>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</si>
  <si>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</si>
  <si>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</si>
  <si>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</si>
  <si>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</si>
  <si>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</si>
  <si>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</si>
  <si>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</si>
  <si>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</si>
  <si>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</si>
  <si>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</si>
  <si>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</si>
  <si>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</si>
  <si>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</si>
  <si>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</si>
  <si>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</si>
  <si>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</si>
  <si>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</si>
  <si>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</si>
  <si>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</si>
  <si>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</si>
  <si>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</si>
  <si>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</si>
  <si>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</si>
  <si>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</si>
  <si>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</si>
  <si>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</si>
  <si>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</si>
  <si>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</si>
  <si>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</si>
  <si>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</si>
  <si>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</si>
  <si>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</si>
  <si>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</si>
  <si>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</si>
  <si>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</si>
  <si>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</si>
  <si>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</si>
  <si>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</si>
  <si>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</si>
  <si>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</si>
  <si>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</si>
  <si>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</si>
  <si>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</si>
  <si>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</si>
  <si>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</si>
  <si>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</si>
  <si>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</si>
  <si>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</si>
  <si>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</si>
  <si>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</si>
  <si>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</si>
  <si>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</si>
  <si>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</si>
  <si>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</si>
  <si>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</si>
  <si>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</si>
  <si>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</si>
  <si>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</si>
  <si>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</si>
  <si>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</si>
  <si>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</si>
  <si>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</si>
  <si>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</si>
  <si>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</si>
  <si>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</si>
  <si>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</si>
  <si>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</si>
  <si>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</si>
  <si>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</si>
  <si>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</si>
  <si>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</si>
  <si>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</si>
  <si>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</si>
  <si>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</si>
  <si>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</si>
  <si>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</si>
  <si>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</si>
  <si>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</si>
  <si>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</si>
  <si>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</si>
  <si>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</si>
  <si>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</si>
  <si>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</si>
  <si>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</si>
  <si>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</si>
  <si>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</si>
  <si>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</si>
  <si>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</si>
  <si>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</si>
  <si>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</si>
  <si>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</si>
  <si>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</si>
  <si>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</si>
  <si>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</si>
  <si>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</si>
  <si>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</si>
  <si>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</si>
  <si>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</si>
  <si>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</si>
  <si>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</si>
  <si>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</si>
  <si>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</si>
  <si>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</si>
  <si>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</si>
  <si>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</si>
  <si>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</si>
  <si>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</si>
  <si>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</si>
  <si>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</si>
  <si>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</si>
  <si>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</si>
  <si>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</si>
  <si>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</si>
  <si>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</si>
  <si>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</si>
  <si>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</si>
  <si>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</si>
  <si>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</si>
  <si>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</si>
  <si>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</si>
  <si>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</si>
  <si>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</si>
  <si>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</si>
  <si>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</si>
  <si>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</si>
  <si>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</si>
  <si>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</si>
  <si>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</si>
  <si>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</si>
  <si>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</si>
  <si>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</si>
  <si>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</si>
  <si>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</si>
  <si>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</si>
  <si>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</si>
  <si>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</si>
  <si>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</si>
  <si>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</si>
  <si>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</si>
  <si>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</si>
  <si>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</si>
  <si>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</si>
  <si>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</si>
  <si>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</si>
  <si>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</si>
  <si>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</si>
  <si>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</si>
  <si>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</si>
  <si>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</si>
  <si>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</si>
  <si>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</si>
  <si>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</si>
  <si>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</si>
  <si>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</si>
  <si>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</si>
  <si>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</si>
  <si>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</si>
  <si>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</si>
  <si>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</si>
  <si>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</si>
  <si>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</si>
  <si>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</si>
  <si>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</si>
  <si>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</si>
  <si>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</si>
  <si>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</si>
  <si>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</si>
  <si>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</si>
  <si>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</si>
  <si>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</si>
  <si>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</si>
  <si>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</si>
  <si>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</si>
  <si>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</si>
  <si>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</si>
  <si>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</si>
  <si>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</si>
  <si>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</si>
  <si>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</si>
  <si>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</si>
  <si>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</si>
  <si>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</si>
  <si>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</si>
  <si>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</si>
  <si>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</si>
  <si>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</si>
  <si>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</si>
  <si>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</si>
  <si>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</si>
  <si>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</si>
  <si>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</si>
  <si>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</si>
  <si>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</si>
  <si>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</si>
  <si>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</si>
  <si>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</si>
  <si>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</si>
  <si>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</si>
  <si>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</si>
  <si>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</si>
  <si>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</si>
  <si>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</si>
  <si>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</si>
  <si>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</si>
  <si>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</si>
  <si>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</si>
  <si>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</si>
  <si>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</si>
  <si>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</si>
  <si>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</si>
  <si>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</si>
  <si>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</si>
  <si>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</si>
  <si>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</si>
  <si>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</si>
  <si>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</si>
  <si>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</si>
  <si>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</si>
  <si>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</si>
  <si>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</si>
  <si>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</si>
  <si>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</si>
  <si>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</si>
  <si>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</si>
  <si>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</si>
  <si>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</si>
  <si>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</si>
  <si>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</si>
  <si>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</si>
  <si>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</si>
  <si>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</si>
  <si>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</si>
  <si>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</si>
  <si>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</si>
  <si>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</si>
  <si>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</si>
  <si>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</si>
  <si>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</si>
  <si>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</si>
  <si>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</si>
  <si>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</si>
  <si>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</si>
  <si>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</si>
  <si>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</si>
  <si>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</si>
  <si>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</si>
  <si>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</si>
  <si>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</si>
  <si>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</si>
  <si>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</si>
  <si>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</si>
  <si>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</si>
  <si>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</si>
  <si>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</si>
  <si>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</si>
  <si>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</si>
  <si>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</si>
  <si>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</si>
  <si>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</si>
  <si>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</si>
  <si>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</si>
  <si>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</si>
  <si>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</si>
  <si>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</si>
  <si>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</si>
  <si>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</si>
  <si>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</si>
  <si>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</si>
  <si>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</si>
  <si>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</si>
  <si>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</si>
  <si>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</si>
  <si>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</si>
  <si>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</si>
  <si>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</si>
  <si>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</si>
  <si>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</si>
  <si>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</si>
  <si>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</si>
  <si>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</si>
  <si>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</si>
  <si>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</si>
  <si>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</si>
  <si>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</si>
  <si>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</si>
  <si>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</si>
  <si>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</si>
  <si>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</si>
  <si>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</si>
  <si>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</si>
  <si>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</si>
  <si>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</si>
  <si>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</si>
  <si>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</si>
  <si>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</si>
  <si>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</si>
  <si>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</si>
  <si>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</si>
  <si>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</si>
  <si>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</si>
  <si>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</si>
  <si>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</si>
  <si>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</si>
  <si>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</si>
  <si>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</si>
  <si>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</si>
  <si>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</si>
  <si>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</si>
  <si>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</si>
  <si>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</si>
  <si>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</si>
  <si>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</si>
  <si>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</si>
  <si>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</si>
  <si>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</si>
  <si>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</si>
  <si>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</si>
  <si>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</si>
  <si>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</si>
  <si>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</si>
  <si>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</si>
  <si>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</si>
  <si>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</si>
  <si>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</si>
  <si>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</si>
  <si>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</si>
  <si>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</si>
  <si>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</si>
  <si>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</si>
  <si>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</si>
  <si>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</si>
  <si>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</si>
  <si>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</si>
  <si>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</si>
  <si>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</si>
  <si>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</si>
  <si>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</si>
  <si>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</si>
  <si>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</si>
  <si>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</si>
  <si>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</si>
  <si>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</si>
  <si>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</si>
  <si>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</si>
  <si>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</si>
  <si>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</si>
  <si>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</si>
  <si>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</si>
  <si>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</si>
  <si>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</si>
  <si>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</si>
  <si>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</si>
  <si>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</si>
  <si>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</si>
  <si>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</si>
  <si>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</si>
  <si>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</si>
  <si>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</si>
  <si>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</si>
  <si>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</si>
  <si>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</si>
  <si>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</si>
  <si>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</si>
  <si>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</si>
  <si>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</si>
  <si>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</si>
  <si>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</si>
  <si>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</si>
  <si>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</si>
  <si>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</si>
  <si>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</si>
  <si>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</si>
  <si>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</si>
  <si>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</si>
  <si>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</si>
  <si>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</si>
  <si>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</si>
  <si>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</si>
  <si>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</si>
  <si>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</si>
  <si>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</si>
  <si>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</si>
  <si>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</si>
  <si>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</si>
  <si>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</si>
  <si>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</si>
  <si>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</si>
  <si>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</si>
  <si>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</si>
  <si>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</si>
  <si>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</si>
  <si>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</si>
  <si>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</si>
  <si>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</si>
  <si>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</si>
  <si>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</si>
  <si>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</si>
  <si>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</si>
  <si>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</si>
  <si>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</si>
  <si>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</si>
  <si>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</si>
  <si>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</si>
  <si>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</si>
  <si>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</si>
  <si>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</si>
  <si>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</si>
  <si>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</si>
  <si>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</si>
  <si>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</si>
  <si>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</si>
  <si>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</si>
  <si>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</si>
  <si>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</si>
  <si>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</si>
  <si>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</si>
  <si>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</si>
  <si>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</si>
  <si>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</si>
  <si>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</si>
  <si>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</si>
  <si>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</si>
  <si>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</si>
  <si>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</si>
  <si>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</si>
  <si>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</si>
  <si>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</si>
  <si>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</si>
  <si>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</si>
  <si>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</si>
  <si>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</si>
  <si>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</si>
  <si>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</si>
  <si>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</si>
  <si>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</si>
  <si>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</si>
  <si>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</si>
  <si>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</si>
  <si>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</si>
  <si>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</si>
  <si>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</si>
  <si>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</si>
  <si>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</si>
  <si>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</si>
  <si>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</si>
  <si>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</si>
  <si>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</si>
  <si>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</si>
  <si>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</si>
  <si>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</si>
  <si>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</si>
  <si>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</si>
  <si>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</si>
  <si>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</si>
  <si>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</si>
  <si>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</si>
  <si>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</si>
  <si>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</si>
  <si>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</si>
  <si>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</si>
  <si>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</si>
  <si>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</si>
  <si>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</si>
  <si>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</si>
  <si>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</si>
  <si>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</si>
  <si>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</si>
  <si>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</si>
  <si>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</si>
  <si>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</si>
  <si>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</si>
  <si>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</si>
  <si>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</si>
  <si>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</si>
  <si>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</si>
  <si>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</si>
  <si>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</si>
  <si>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</si>
  <si>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</si>
  <si>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</si>
  <si>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</si>
  <si>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</si>
  <si>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</si>
  <si>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</si>
  <si>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</si>
  <si>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</si>
  <si>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</si>
  <si>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</si>
  <si>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</si>
  <si>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</si>
  <si>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</si>
  <si>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</si>
  <si>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</si>
  <si>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</si>
  <si>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</si>
  <si>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</si>
  <si>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</si>
  <si>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</si>
  <si>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</si>
  <si>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</si>
  <si>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</si>
  <si>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</si>
  <si>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</si>
  <si>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</si>
  <si>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</si>
  <si>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</si>
  <si>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</si>
  <si>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</si>
  <si>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</si>
  <si>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</si>
  <si>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</si>
  <si>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</si>
  <si>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</si>
  <si>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</si>
  <si>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</si>
  <si>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</si>
  <si>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</si>
  <si>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</si>
  <si>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</si>
  <si>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</si>
  <si>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</si>
  <si>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</si>
  <si>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</si>
  <si>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</si>
  <si>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</si>
  <si>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</si>
  <si>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</si>
  <si>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</si>
  <si>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</si>
  <si>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</si>
  <si>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</si>
  <si>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</si>
  <si>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</si>
  <si>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</si>
  <si>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</si>
  <si>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</si>
  <si>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</si>
  <si>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</si>
  <si>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</si>
  <si>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</si>
  <si>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</si>
  <si>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</si>
  <si>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</si>
  <si>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</si>
  <si>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</si>
  <si>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</si>
  <si>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</si>
  <si>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</si>
  <si>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</si>
  <si>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</si>
  <si>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</si>
  <si>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</si>
  <si>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</si>
  <si>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</si>
  <si>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</si>
  <si>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</si>
  <si>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</si>
  <si>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</si>
  <si>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</si>
  <si>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</si>
  <si>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</si>
  <si>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</si>
  <si>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</si>
  <si>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</si>
  <si>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</si>
  <si>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</si>
  <si>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</si>
  <si>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</si>
  <si>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</si>
  <si>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</si>
  <si>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</si>
  <si>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</si>
  <si>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</si>
  <si>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</si>
  <si>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</si>
  <si>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</si>
  <si>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</si>
  <si>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</si>
  <si>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</si>
  <si>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</si>
  <si>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</si>
  <si>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</si>
  <si>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</si>
  <si>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</si>
  <si>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</si>
  <si>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</si>
  <si>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</si>
  <si>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</si>
  <si>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</si>
  <si>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</si>
  <si>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</si>
  <si>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</si>
  <si>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</si>
  <si>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</si>
  <si>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</si>
  <si>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</si>
  <si>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</si>
  <si>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</si>
  <si>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</si>
  <si>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</si>
  <si>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</si>
  <si>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</si>
  <si>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</si>
  <si>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</si>
  <si>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</si>
  <si>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</si>
  <si>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</si>
  <si>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</si>
  <si>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</si>
  <si>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</si>
  <si>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</si>
  <si>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</si>
  <si>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</si>
  <si>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</si>
  <si>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</si>
  <si>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</si>
  <si>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</si>
  <si>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</si>
  <si>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</si>
  <si>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</si>
  <si>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</si>
  <si>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</si>
  <si>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</si>
  <si>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</si>
  <si>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</si>
  <si>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</si>
  <si>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</si>
  <si>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</si>
  <si>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</si>
  <si>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</si>
  <si>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</si>
  <si>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</si>
  <si>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</si>
  <si>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</si>
  <si>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</si>
  <si>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</si>
  <si>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</si>
  <si>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</si>
  <si>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</si>
  <si>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</si>
  <si>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</si>
  <si>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</si>
  <si>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</si>
  <si>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</si>
  <si>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</si>
  <si>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</si>
  <si>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</si>
  <si>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</si>
  <si>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</si>
  <si>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</si>
  <si>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</si>
  <si>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</si>
  <si>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</si>
  <si>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</si>
  <si>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</si>
  <si>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</si>
  <si>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</si>
  <si>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</si>
  <si>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</si>
  <si>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</si>
  <si>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</si>
  <si>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</si>
  <si>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</si>
  <si>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</si>
  <si>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</si>
  <si>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</si>
  <si>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</si>
  <si>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</si>
  <si>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</si>
  <si>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</si>
  <si>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</si>
  <si>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</si>
  <si>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</si>
  <si>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</si>
  <si>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</si>
  <si>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</si>
  <si>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</si>
  <si>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</si>
  <si>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</si>
  <si>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</si>
  <si>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</si>
  <si>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</si>
  <si>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</si>
  <si>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</si>
  <si>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</si>
  <si>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</si>
  <si>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</si>
  <si>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</si>
  <si>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</si>
  <si>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</si>
  <si>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</si>
  <si>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</si>
  <si>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</si>
  <si>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</si>
  <si>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</si>
  <si>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</si>
  <si>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</si>
  <si>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</si>
  <si>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</si>
  <si>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</si>
  <si>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</si>
  <si>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</si>
  <si>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</si>
  <si>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</si>
  <si>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</si>
  <si>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</si>
  <si>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</si>
  <si>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</si>
  <si>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</si>
  <si>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</si>
  <si>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</si>
  <si>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</si>
  <si>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</si>
  <si>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</si>
  <si>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</si>
  <si>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</si>
  <si>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</si>
  <si>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</si>
  <si>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</si>
  <si>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</si>
  <si>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</si>
  <si>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</si>
  <si>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</si>
  <si>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</si>
  <si>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</si>
  <si>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</si>
  <si>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</si>
  <si>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</si>
  <si>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</si>
  <si>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</si>
  <si>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</si>
  <si>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</si>
  <si>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</si>
  <si>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</si>
  <si>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</si>
  <si>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</si>
  <si>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</si>
  <si>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</si>
  <si>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</si>
  <si>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</si>
  <si>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</si>
  <si>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</si>
  <si>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</si>
  <si>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</si>
  <si>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</si>
  <si>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</si>
  <si>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</si>
  <si>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</si>
  <si>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</si>
  <si>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</si>
  <si>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</si>
  <si>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</si>
  <si>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</si>
  <si>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</si>
  <si>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</si>
  <si>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</si>
  <si>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</si>
  <si>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</si>
  <si>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</si>
  <si>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</si>
  <si>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</si>
  <si>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</si>
  <si>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</si>
  <si>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</si>
  <si>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</si>
  <si>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</si>
  <si>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</si>
  <si>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</si>
  <si>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</si>
  <si>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</si>
  <si>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</si>
  <si>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</si>
  <si>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</si>
  <si>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</si>
  <si>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</si>
  <si>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</si>
  <si>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</si>
  <si>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</si>
  <si>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</si>
  <si>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</si>
  <si>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</si>
  <si>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</si>
  <si>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</si>
  <si>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</si>
  <si>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</si>
  <si>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</si>
  <si>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</si>
  <si>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</si>
  <si>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</si>
  <si>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</si>
  <si>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</si>
  <si>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</si>
  <si>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</si>
  <si>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</si>
  <si>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</si>
  <si>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</si>
  <si>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</si>
  <si>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</si>
  <si>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</si>
  <si>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</si>
  <si>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</si>
  <si>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</si>
  <si>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</si>
  <si>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</si>
  <si>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</si>
  <si>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</si>
  <si>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</si>
  <si>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</si>
  <si>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</si>
  <si>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</si>
  <si>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</si>
  <si>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</si>
  <si>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</si>
  <si>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</si>
  <si>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</si>
  <si>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</si>
  <si>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</si>
  <si>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</si>
  <si>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</si>
  <si>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</si>
  <si>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</si>
  <si>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</si>
  <si>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</si>
  <si>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</si>
  <si>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</si>
  <si>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</si>
  <si>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</si>
  <si>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</si>
  <si>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</si>
  <si>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</si>
  <si>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</si>
  <si>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</si>
  <si>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</si>
  <si>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</si>
  <si>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</si>
  <si>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</si>
  <si>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</si>
  <si>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</si>
  <si>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</si>
  <si>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</si>
  <si>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</si>
  <si>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</si>
  <si>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</si>
  <si>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</si>
  <si>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</si>
  <si>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</si>
  <si>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</si>
  <si>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</si>
  <si>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</si>
  <si>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</si>
  <si>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</si>
  <si>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</si>
  <si>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</si>
  <si>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</si>
  <si>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</si>
  <si>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</si>
  <si>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</si>
  <si>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</si>
  <si>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</si>
  <si>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</si>
  <si>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</si>
  <si>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</si>
  <si>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</si>
  <si>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</si>
  <si>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</si>
  <si>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</si>
  <si>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</si>
  <si>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</si>
  <si>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</si>
  <si>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</si>
  <si>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</si>
  <si>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</si>
  <si>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</si>
  <si>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</si>
  <si>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</si>
  <si>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</si>
  <si>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</si>
  <si>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</si>
  <si>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</si>
  <si>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</si>
  <si>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</si>
  <si>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</si>
  <si>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</si>
  <si>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</si>
  <si>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</si>
  <si>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</si>
  <si>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</si>
  <si>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</si>
  <si>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</si>
  <si>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</si>
  <si>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</si>
  <si>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</si>
  <si>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</si>
  <si>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</si>
  <si>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</si>
  <si>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</si>
  <si>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</si>
  <si>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</si>
  <si>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</si>
  <si>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</si>
  <si>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</si>
  <si>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</si>
  <si>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</si>
  <si>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</si>
  <si>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</si>
  <si>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</si>
  <si>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</si>
  <si>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</si>
  <si>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</si>
  <si>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</si>
  <si>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</si>
  <si>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</si>
  <si>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</si>
  <si>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</si>
  <si>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</si>
  <si>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</si>
  <si>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</si>
  <si>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</si>
  <si>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</si>
  <si>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</si>
  <si>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</si>
  <si>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</si>
  <si>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</si>
  <si>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</si>
  <si>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</si>
  <si>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</si>
  <si>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</si>
  <si>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</si>
  <si>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</si>
  <si>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</si>
  <si>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</si>
  <si>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</si>
  <si>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</si>
  <si>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</si>
  <si>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</si>
  <si>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</si>
  <si>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</si>
  <si>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</si>
  <si>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</si>
  <si>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</si>
  <si>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</si>
  <si>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</si>
  <si>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</si>
  <si>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</si>
  <si>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</si>
  <si>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</si>
  <si>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</si>
  <si>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</si>
  <si>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</si>
  <si>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</si>
  <si>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</si>
  <si>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</si>
  <si>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</si>
  <si>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</si>
  <si>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</si>
  <si>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</si>
  <si>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</si>
  <si>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</si>
  <si>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</si>
  <si>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</si>
  <si>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</si>
  <si>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</si>
  <si>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</si>
  <si>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</si>
  <si>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</si>
  <si>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</si>
  <si>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</si>
  <si>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</si>
  <si>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</si>
  <si>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</si>
  <si>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</si>
  <si>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</si>
  <si>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</si>
  <si>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</si>
  <si>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</si>
  <si>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</si>
  <si>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</si>
  <si>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</si>
  <si>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</si>
  <si>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</si>
  <si>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</si>
  <si>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</si>
  <si>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</si>
  <si>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</si>
  <si>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</si>
  <si>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</si>
  <si>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</si>
  <si>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</si>
  <si>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</si>
  <si>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</si>
  <si>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</si>
  <si>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</si>
  <si>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</si>
  <si>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</si>
  <si>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</si>
  <si>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</si>
  <si>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</si>
  <si>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</si>
  <si>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</si>
  <si>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</si>
  <si>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</si>
  <si>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</si>
  <si>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</si>
  <si>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</si>
  <si>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</si>
  <si>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</si>
  <si>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</si>
  <si>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</si>
  <si>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</si>
  <si>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</si>
  <si>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</si>
  <si>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</si>
  <si>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</si>
  <si>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</si>
  <si>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</si>
  <si>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</si>
  <si>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</si>
  <si>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</si>
  <si>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</si>
  <si>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</si>
  <si>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</si>
  <si>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</si>
  <si>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</si>
  <si>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</si>
  <si>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</si>
  <si>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</si>
  <si>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</si>
  <si>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</si>
  <si>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</si>
  <si>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</si>
  <si>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</si>
  <si>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</si>
  <si>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</si>
  <si>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</si>
  <si>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</si>
  <si>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</si>
  <si>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</si>
  <si>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</si>
  <si>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</si>
  <si>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</si>
  <si>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</si>
  <si>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</si>
  <si>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</si>
  <si>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</si>
  <si>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</si>
  <si>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</si>
  <si>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</si>
  <si>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</si>
  <si>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</si>
  <si>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</si>
  <si>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</si>
  <si>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</si>
  <si>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</si>
  <si>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</si>
  <si>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</si>
  <si>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</si>
  <si>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</si>
  <si>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</si>
  <si>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</si>
  <si>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</si>
  <si>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</si>
  <si>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</si>
  <si>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</si>
  <si>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</si>
  <si>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</si>
  <si>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</si>
  <si>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</si>
  <si>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</si>
  <si>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</si>
  <si>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</si>
  <si>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</si>
  <si>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</si>
  <si>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</si>
  <si>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</si>
  <si>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</si>
  <si>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</si>
  <si>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</si>
  <si>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</si>
  <si>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</si>
  <si>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</si>
  <si>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</si>
  <si>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</si>
  <si>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</si>
  <si>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</si>
  <si>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</si>
  <si>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</si>
  <si>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</si>
  <si>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</si>
  <si>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</si>
  <si>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</si>
  <si>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</si>
  <si>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</si>
  <si>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</si>
  <si>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</si>
  <si>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</si>
  <si>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</si>
  <si>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</si>
  <si>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</si>
  <si>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</si>
  <si>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</si>
  <si>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</si>
  <si>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</si>
  <si>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</si>
  <si>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</si>
  <si>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</si>
  <si>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</si>
  <si>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</si>
  <si>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</si>
  <si>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</si>
  <si>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</si>
  <si>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</si>
  <si>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</si>
  <si>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</si>
  <si>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</si>
  <si>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</si>
  <si>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</si>
  <si>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</si>
  <si>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</si>
  <si>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</si>
  <si>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</si>
  <si>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</si>
  <si>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</si>
  <si>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</si>
  <si>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</si>
  <si>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</si>
  <si>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</si>
  <si>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</si>
  <si>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</si>
  <si>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</si>
  <si>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</si>
  <si>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</si>
  <si>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</si>
  <si>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</si>
  <si>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</si>
  <si>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</si>
  <si>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</si>
  <si>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</si>
  <si>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</si>
  <si>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</si>
  <si>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</si>
  <si>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</si>
  <si>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</si>
  <si>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</si>
  <si>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</si>
  <si>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</si>
  <si>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</si>
  <si>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</si>
  <si>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</si>
  <si>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</si>
  <si>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</si>
  <si>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</si>
  <si>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</si>
  <si>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</si>
  <si>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</si>
  <si>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</si>
  <si>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</si>
  <si>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</si>
  <si>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</si>
  <si>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</si>
  <si>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</si>
  <si>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</si>
  <si>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</si>
  <si>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</si>
  <si>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</si>
  <si>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</si>
  <si>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</si>
  <si>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</si>
  <si>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</si>
  <si>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</si>
  <si>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</si>
  <si>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</si>
  <si>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</si>
  <si>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</si>
  <si>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</si>
  <si>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</si>
  <si>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</si>
  <si>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</si>
  <si>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</si>
  <si>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</si>
  <si>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</si>
  <si>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</si>
  <si>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</si>
  <si>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</si>
  <si>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</si>
  <si>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</si>
  <si>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</si>
  <si>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</si>
  <si>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</si>
  <si>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</si>
  <si>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</si>
  <si>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</si>
  <si>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</si>
  <si>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</si>
  <si>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</si>
  <si>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</si>
  <si>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</si>
  <si>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</si>
  <si>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</si>
  <si>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</si>
  <si>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</si>
  <si>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</si>
  <si>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</si>
  <si>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</si>
  <si>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</si>
  <si>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</si>
  <si>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</si>
  <si>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</si>
  <si>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</si>
  <si>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</si>
  <si>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</si>
  <si>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</si>
  <si>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</si>
  <si>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</si>
  <si>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</si>
  <si>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</si>
  <si>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</si>
  <si>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</si>
  <si>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</si>
  <si>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</si>
  <si>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</si>
  <si>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</si>
  <si>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</si>
  <si>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</si>
  <si>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</si>
  <si>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</si>
  <si>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</si>
  <si>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</si>
  <si>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</si>
  <si>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</si>
  <si>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</si>
  <si>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</si>
  <si>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</si>
  <si>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</si>
  <si>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</si>
  <si>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</si>
  <si>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</si>
  <si>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</si>
  <si>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</si>
  <si>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</si>
  <si>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</si>
  <si>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</si>
  <si>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</si>
  <si>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</si>
  <si>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</si>
  <si>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</si>
  <si>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</si>
  <si>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</si>
  <si>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</si>
  <si>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</si>
  <si>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</si>
  <si>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</si>
  <si>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</si>
  <si>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</si>
  <si>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</si>
  <si>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</si>
  <si>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</si>
  <si>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</si>
  <si>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</si>
  <si>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</si>
  <si>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</si>
  <si>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</si>
  <si>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</si>
  <si>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</si>
  <si>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</si>
  <si>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</si>
  <si>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</si>
  <si>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</si>
  <si>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</si>
  <si>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</si>
  <si>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</si>
  <si>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</si>
  <si>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</si>
  <si>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</si>
  <si>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</si>
  <si>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</si>
  <si>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</si>
  <si>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</si>
  <si>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</si>
  <si>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</si>
  <si>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</si>
  <si>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</si>
  <si>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</si>
  <si>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</si>
  <si>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</si>
  <si>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</si>
  <si>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</si>
  <si>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</si>
  <si>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</si>
  <si>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</si>
  <si>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</si>
  <si>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</si>
  <si>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</si>
  <si>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</si>
  <si>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</si>
  <si>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</si>
  <si>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</si>
  <si>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</si>
  <si>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</si>
  <si>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</si>
  <si>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</si>
  <si>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</si>
  <si>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</si>
  <si>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</si>
  <si>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</si>
  <si>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</si>
  <si>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</si>
  <si>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</si>
  <si>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</si>
  <si>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</si>
  <si>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</si>
  <si>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</si>
  <si>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</si>
  <si>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</si>
  <si>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</si>
  <si>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</si>
  <si>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</si>
  <si>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</si>
  <si>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</si>
  <si>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</si>
  <si>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</si>
  <si>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</si>
  <si>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</si>
  <si>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</si>
  <si>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</si>
  <si>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</si>
  <si>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</si>
  <si>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</si>
  <si>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</si>
  <si>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</si>
  <si>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</si>
  <si>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</si>
  <si>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</si>
  <si>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</si>
  <si>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</si>
  <si>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</si>
  <si>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</si>
  <si>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</si>
  <si>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</si>
  <si>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</si>
  <si>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</si>
  <si>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</si>
  <si>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</si>
  <si>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</si>
  <si>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</si>
  <si>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</si>
  <si>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</si>
  <si>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</si>
  <si>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</si>
  <si>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</si>
  <si>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</si>
  <si>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</si>
  <si>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</si>
  <si>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</si>
  <si>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</si>
  <si>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</si>
  <si>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</si>
  <si>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</si>
  <si>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</si>
  <si>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</si>
  <si>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</si>
  <si>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</si>
  <si>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</si>
  <si>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</si>
  <si>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</si>
  <si>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</si>
  <si>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</si>
  <si>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</si>
  <si>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</si>
  <si>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</si>
  <si>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</si>
  <si>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</si>
  <si>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</si>
  <si>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</si>
  <si>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</si>
  <si>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</si>
  <si>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</si>
  <si>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</si>
  <si>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</si>
  <si>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</si>
  <si>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</si>
  <si>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</si>
  <si>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</si>
  <si>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</si>
  <si>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</si>
  <si>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</si>
  <si>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</si>
  <si>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</si>
  <si>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</si>
  <si>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</si>
  <si>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</si>
  <si>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</si>
  <si>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</si>
  <si>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</si>
  <si>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</si>
  <si>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</si>
  <si>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</si>
  <si>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</si>
  <si>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</si>
  <si>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</si>
  <si>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</si>
  <si>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</si>
  <si>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</si>
  <si>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</si>
  <si>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</si>
  <si>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</si>
  <si>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</si>
  <si>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</si>
  <si>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</si>
  <si>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</si>
  <si>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</si>
  <si>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</si>
  <si>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</si>
  <si>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</si>
  <si>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</si>
  <si>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</si>
  <si>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</si>
  <si>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</si>
  <si>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</si>
  <si>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</si>
  <si>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</si>
  <si>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</si>
  <si>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</si>
  <si>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</si>
  <si>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</si>
  <si>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</si>
  <si>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</si>
  <si>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</si>
  <si>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</si>
  <si>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</si>
  <si>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</si>
  <si>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</si>
  <si>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</si>
  <si>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</si>
  <si>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</si>
  <si>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</si>
  <si>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</si>
  <si>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</si>
  <si>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</si>
  <si>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</si>
  <si>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</si>
  <si>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</si>
  <si>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</si>
  <si>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</si>
  <si>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</si>
  <si>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</si>
  <si>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</si>
  <si>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</si>
  <si>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</si>
  <si>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</si>
  <si>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</si>
  <si>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</si>
  <si>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</si>
  <si>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</si>
  <si>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</si>
  <si>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</si>
  <si>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</si>
  <si>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</si>
  <si>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</si>
  <si>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</si>
  <si>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</si>
  <si>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</si>
  <si>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</si>
  <si>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</si>
  <si>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</si>
  <si>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</si>
  <si>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</si>
  <si>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</si>
  <si>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</si>
  <si>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</si>
  <si>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</si>
  <si>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</si>
  <si>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</si>
  <si>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</si>
  <si>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</si>
  <si>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</si>
  <si>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</si>
  <si>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</si>
  <si>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</si>
  <si>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</si>
  <si>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</si>
  <si>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</si>
  <si>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</si>
  <si>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</si>
  <si>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</si>
  <si>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</si>
  <si>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</si>
  <si>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</si>
  <si>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</si>
  <si>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</si>
  <si>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</si>
  <si>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</si>
  <si>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</si>
  <si>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</si>
  <si>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</si>
  <si>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</si>
  <si>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</si>
  <si>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</si>
  <si>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</si>
  <si>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</si>
  <si>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</si>
  <si>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</si>
  <si>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</si>
  <si>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</si>
  <si>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</si>
  <si>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</si>
  <si>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</si>
  <si>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</si>
  <si>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</si>
  <si>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</si>
  <si>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</si>
  <si>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</si>
  <si>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</si>
  <si>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</si>
  <si>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</si>
  <si>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</si>
  <si>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</si>
  <si>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</si>
  <si>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</si>
  <si>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</si>
  <si>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</si>
  <si>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</si>
  <si>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</si>
  <si>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</si>
  <si>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</si>
  <si>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</si>
  <si>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</si>
  <si>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</si>
  <si>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</si>
  <si>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</si>
  <si>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</si>
  <si>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</si>
  <si>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</si>
  <si>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</si>
  <si>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</si>
  <si>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</si>
  <si>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</si>
  <si>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</si>
  <si>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</si>
  <si>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</si>
  <si>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</si>
  <si>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</si>
  <si>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</si>
  <si>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</si>
  <si>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</si>
  <si>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</si>
  <si>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</si>
  <si>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</si>
  <si>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</si>
  <si>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</si>
  <si>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</si>
  <si>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</si>
  <si>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</si>
  <si>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</si>
  <si>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</si>
  <si>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</si>
  <si>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</si>
  <si>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</si>
  <si>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</si>
  <si>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</si>
  <si>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</si>
  <si>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</si>
  <si>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</si>
  <si>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</si>
  <si>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</si>
  <si>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</si>
  <si>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</si>
  <si>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</si>
  <si>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</si>
  <si>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</si>
  <si>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</si>
  <si>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</si>
  <si>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</si>
  <si>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</si>
  <si>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</si>
  <si>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</si>
  <si>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</si>
  <si>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</si>
  <si>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</si>
  <si>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</si>
  <si>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</si>
  <si>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</si>
  <si>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</si>
  <si>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</si>
  <si>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</si>
  <si>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</si>
  <si>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</si>
  <si>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</si>
  <si>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</si>
  <si>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</si>
  <si>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</si>
  <si>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</si>
  <si>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</si>
  <si>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</si>
  <si>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</si>
  <si>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</si>
  <si>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</si>
  <si>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</si>
  <si>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</si>
  <si>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</si>
  <si>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</si>
  <si>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</si>
  <si>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</si>
  <si>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</si>
  <si>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</si>
  <si>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</si>
  <si>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</si>
  <si>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</si>
  <si>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</si>
  <si>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</si>
  <si>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</si>
  <si>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</si>
  <si>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</si>
  <si>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</si>
  <si>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</si>
  <si>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</si>
  <si>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</si>
  <si>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</si>
  <si>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</si>
  <si>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</si>
  <si>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</si>
  <si>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</si>
  <si>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</si>
  <si>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</si>
  <si>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</si>
  <si>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</si>
  <si>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</si>
  <si>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</si>
  <si>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</si>
  <si>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</si>
  <si>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</si>
  <si>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</si>
  <si>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</si>
  <si>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</si>
  <si>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</si>
  <si>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</si>
  <si>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</si>
  <si>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</si>
  <si>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</si>
  <si>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</si>
  <si>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</si>
  <si>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</si>
  <si>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</si>
  <si>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</si>
  <si>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</si>
  <si>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</si>
  <si>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</si>
  <si>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</si>
  <si>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</si>
  <si>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</si>
  <si>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</si>
  <si>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</si>
  <si>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</si>
  <si>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</si>
  <si>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</si>
  <si>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</si>
  <si>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</si>
  <si>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</si>
  <si>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</si>
  <si>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</si>
  <si>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</si>
  <si>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</si>
  <si>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</si>
  <si>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</si>
  <si>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</si>
  <si>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</si>
  <si>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</si>
  <si>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</si>
  <si>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</si>
  <si>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</si>
  <si>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</si>
  <si>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</si>
  <si>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</si>
  <si>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</si>
  <si>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</si>
  <si>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</si>
  <si>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</si>
  <si>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</si>
  <si>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</si>
  <si>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</si>
  <si>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</si>
  <si>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</si>
  <si>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</si>
  <si>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</si>
  <si>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</si>
  <si>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</si>
  <si>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</si>
  <si>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</si>
  <si>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</si>
  <si>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</si>
  <si>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</si>
  <si>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</si>
  <si>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</si>
  <si>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</si>
  <si>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</si>
  <si>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</si>
  <si>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</si>
  <si>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</si>
  <si>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</si>
  <si>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</si>
  <si>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</si>
  <si>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</si>
  <si>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</si>
  <si>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</si>
  <si>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</si>
  <si>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</si>
  <si>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</si>
  <si>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</si>
  <si>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</si>
  <si>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</si>
  <si>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</si>
  <si>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</si>
  <si>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</si>
  <si>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</si>
  <si>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</si>
  <si>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</si>
  <si>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</si>
  <si>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</si>
  <si>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</si>
  <si>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</si>
  <si>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</si>
  <si>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</si>
  <si>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</si>
  <si>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</si>
  <si>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</si>
  <si>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</si>
  <si>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</si>
  <si>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</si>
  <si>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</si>
  <si>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</si>
  <si>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</si>
  <si>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</si>
  <si>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</si>
  <si>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</si>
  <si>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</si>
  <si>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</si>
  <si>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</si>
  <si>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</si>
  <si>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</si>
  <si>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</si>
  <si>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</si>
  <si>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</si>
  <si>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</si>
  <si>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</si>
  <si>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</si>
  <si>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</si>
  <si>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</si>
  <si>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</si>
  <si>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</si>
  <si>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</si>
  <si>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</si>
  <si>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</si>
  <si>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</si>
  <si>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</si>
  <si>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</si>
  <si>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</si>
  <si>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</si>
  <si>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</si>
  <si>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</si>
  <si>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</si>
  <si>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</si>
  <si>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</si>
  <si>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</si>
  <si>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</si>
  <si>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</si>
  <si>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</si>
  <si>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</si>
  <si>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</si>
  <si>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</si>
  <si>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</si>
  <si>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</si>
  <si>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</si>
  <si>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</si>
  <si>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</si>
  <si>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</si>
  <si>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</si>
  <si>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</si>
  <si>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</si>
  <si>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</si>
  <si>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</si>
  <si>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</si>
  <si>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</si>
  <si>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</si>
  <si>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</si>
  <si>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</si>
  <si>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</si>
  <si>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</si>
  <si>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</si>
  <si>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</si>
  <si>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</si>
  <si>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</si>
  <si>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</si>
  <si>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</si>
  <si>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</si>
  <si>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</si>
  <si>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</si>
  <si>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</si>
  <si>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</si>
  <si>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</si>
  <si>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</si>
  <si>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</si>
  <si>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</si>
  <si>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</si>
  <si>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</si>
  <si>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</si>
  <si>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</si>
  <si>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</si>
  <si>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</si>
  <si>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</si>
  <si>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</si>
  <si>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</si>
  <si>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</si>
  <si>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</si>
  <si>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</si>
  <si>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</si>
  <si>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</si>
  <si>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</si>
  <si>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</si>
  <si>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</si>
  <si>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</si>
  <si>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</si>
  <si>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</si>
  <si>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</si>
  <si>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</si>
  <si>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</si>
  <si>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</si>
  <si>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</si>
  <si>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</si>
  <si>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</si>
  <si>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</si>
  <si>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</si>
  <si>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</si>
  <si>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</si>
  <si>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</si>
  <si>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</si>
  <si>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</si>
  <si>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</si>
  <si>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</si>
  <si>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</si>
  <si>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</si>
  <si>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</si>
  <si>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</si>
  <si>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</si>
  <si>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</si>
  <si>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</si>
  <si>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</si>
  <si>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</si>
  <si>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</si>
  <si>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</si>
  <si>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</si>
  <si>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</si>
  <si>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</si>
  <si>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</si>
  <si>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</si>
  <si>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</si>
  <si>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</si>
  <si>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</si>
  <si>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</si>
  <si>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</si>
  <si>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</si>
  <si>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</si>
  <si>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</si>
  <si>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</si>
  <si>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</si>
  <si>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</si>
  <si>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</si>
  <si>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</si>
  <si>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</si>
  <si>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</si>
  <si>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</si>
  <si>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</si>
  <si>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</si>
  <si>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</si>
  <si>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</si>
  <si>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</si>
  <si>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</si>
  <si>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</si>
  <si>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</si>
  <si>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</si>
  <si>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</si>
  <si>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</si>
  <si>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</si>
  <si>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</si>
  <si>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</si>
  <si>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</si>
  <si>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</si>
  <si>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</si>
  <si>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</si>
  <si>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</si>
  <si>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</si>
  <si>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</si>
  <si>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</si>
  <si>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</si>
  <si>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</si>
  <si>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</si>
  <si>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</si>
  <si>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</si>
  <si>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</si>
  <si>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</si>
  <si>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</si>
  <si>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</si>
  <si>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</si>
  <si>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</si>
  <si>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</si>
  <si>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</si>
  <si>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</si>
  <si>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</si>
  <si>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</si>
  <si>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</si>
  <si>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</si>
  <si>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</si>
  <si>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</si>
  <si>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</si>
  <si>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</si>
  <si>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</si>
  <si>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</si>
  <si>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</si>
  <si>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</si>
  <si>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</si>
  <si>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</si>
  <si>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</si>
  <si>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</si>
  <si>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</si>
  <si>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</si>
  <si>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</si>
  <si>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</si>
  <si>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</si>
  <si>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</si>
  <si>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</si>
  <si>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</si>
  <si>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</si>
  <si>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</si>
  <si>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</si>
  <si>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</si>
  <si>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</si>
  <si>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</si>
  <si>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</si>
  <si>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</si>
  <si>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</si>
  <si>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</si>
  <si>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</si>
  <si>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</si>
  <si>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</si>
  <si>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</si>
  <si>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</si>
  <si>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</si>
  <si>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</si>
  <si>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</si>
  <si>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</si>
  <si>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</si>
  <si>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</si>
  <si>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</si>
  <si>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</si>
  <si>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</si>
  <si>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</si>
  <si>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</si>
  <si>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</si>
  <si>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</si>
  <si>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</si>
  <si>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</si>
  <si>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</si>
  <si>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</si>
  <si>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</si>
  <si>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</si>
  <si>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</si>
  <si>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</si>
  <si>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</si>
  <si>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</si>
  <si>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</si>
  <si>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</si>
  <si>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</si>
  <si>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</si>
  <si>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</si>
  <si>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</si>
  <si>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</si>
  <si>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</si>
  <si>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</si>
  <si>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</si>
  <si>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</si>
  <si>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</si>
  <si>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</si>
  <si>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</si>
  <si>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</si>
  <si>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</si>
  <si>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</si>
  <si>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</si>
  <si>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</si>
  <si>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</si>
  <si>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</si>
  <si>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</si>
  <si>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</si>
  <si>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</si>
  <si>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</si>
  <si>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</si>
  <si>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</si>
  <si>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</si>
  <si>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</si>
  <si>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</si>
  <si>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</si>
  <si>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</si>
  <si>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</si>
  <si>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</si>
  <si>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</si>
  <si>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</si>
  <si>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</si>
  <si>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</si>
  <si>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</si>
  <si>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</si>
  <si>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</si>
  <si>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</si>
  <si>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</si>
  <si>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</si>
  <si>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</si>
  <si>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</si>
  <si>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</si>
  <si>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</si>
  <si>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</si>
  <si>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</si>
  <si>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</si>
  <si>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</si>
  <si>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</si>
  <si>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</si>
  <si>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</si>
  <si>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</si>
  <si>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</si>
  <si>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</si>
  <si>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</si>
  <si>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</si>
  <si>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</si>
  <si>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</si>
  <si>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</si>
  <si>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</si>
  <si>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</si>
  <si>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</si>
  <si>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</si>
  <si>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</si>
  <si>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</si>
  <si>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</si>
  <si>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</si>
  <si>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</si>
  <si>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</si>
  <si>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</si>
  <si>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</si>
  <si>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</si>
  <si>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</si>
  <si>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</si>
  <si>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</si>
  <si>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</si>
  <si>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</si>
  <si>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</si>
  <si>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</si>
  <si>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</si>
  <si>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</si>
  <si>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</si>
  <si>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</si>
  <si>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</si>
  <si>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</si>
  <si>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</si>
  <si>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</si>
  <si>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</si>
  <si>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</si>
  <si>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</si>
  <si>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</si>
  <si>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</si>
  <si>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</si>
  <si>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</si>
  <si>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</si>
  <si>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</si>
  <si>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</si>
  <si>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</si>
  <si>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</si>
  <si>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</si>
  <si>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</si>
  <si>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</si>
  <si>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</si>
  <si>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</si>
  <si>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</si>
  <si>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</si>
  <si>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</si>
  <si>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</si>
  <si>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</si>
  <si>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</si>
  <si>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</si>
  <si>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</si>
  <si>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</si>
  <si>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</si>
  <si>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</si>
  <si>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</si>
  <si>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</si>
  <si>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</si>
  <si>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</si>
  <si>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</si>
  <si>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</si>
  <si>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</si>
  <si>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</si>
  <si>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</si>
  <si>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</si>
  <si>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</si>
  <si>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</si>
  <si>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</si>
  <si>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</si>
  <si>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</si>
  <si>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</si>
  <si>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</si>
  <si>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</si>
  <si>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</si>
  <si>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</si>
  <si>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</si>
  <si>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</si>
  <si>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</si>
  <si>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</si>
  <si>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</si>
  <si>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</si>
  <si>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</si>
  <si>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</si>
  <si>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</si>
  <si>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</si>
  <si>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</si>
  <si>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</si>
  <si>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</si>
  <si>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</si>
  <si>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</si>
  <si>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</si>
  <si>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</si>
  <si>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</si>
  <si>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</si>
  <si>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</si>
  <si>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</si>
  <si>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</si>
  <si>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</si>
  <si>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</si>
  <si>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</si>
  <si>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</si>
  <si>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</si>
  <si>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</si>
  <si>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</si>
  <si>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</si>
  <si>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</si>
  <si>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</si>
  <si>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</si>
  <si>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</si>
  <si>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</si>
  <si>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</si>
  <si>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</si>
  <si>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</si>
  <si>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</si>
  <si>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</si>
  <si>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</si>
  <si>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</si>
  <si>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</si>
  <si>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</si>
  <si>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</si>
  <si>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</si>
  <si>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</si>
  <si>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</si>
  <si>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</si>
  <si>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</si>
  <si>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</si>
  <si>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</si>
  <si>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</si>
  <si>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</si>
  <si>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</si>
  <si>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</si>
  <si>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</si>
  <si>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</si>
  <si>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</si>
  <si>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</si>
  <si>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</si>
  <si>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</si>
  <si>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</si>
  <si>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</si>
  <si>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</si>
  <si>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</si>
  <si>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</si>
  <si>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</si>
  <si>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</si>
  <si>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</si>
  <si>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</si>
  <si>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</si>
  <si>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</si>
  <si>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</si>
  <si>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</si>
  <si>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</si>
  <si>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</si>
  <si>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</si>
  <si>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</si>
  <si>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</si>
  <si>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</si>
  <si>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</si>
  <si>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</si>
  <si>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</si>
  <si>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</si>
  <si>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</si>
  <si>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</si>
  <si>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</si>
  <si>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</si>
  <si>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</si>
  <si>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</si>
  <si>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</si>
  <si>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</si>
  <si>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</si>
  <si>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</si>
  <si>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</si>
  <si>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</si>
  <si>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</si>
  <si>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</si>
  <si>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</si>
  <si>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</si>
  <si>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</si>
  <si>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</si>
  <si>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</si>
  <si>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</si>
  <si>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</si>
  <si>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</si>
  <si>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</si>
  <si>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</si>
  <si>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</si>
  <si>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</si>
  <si>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</si>
  <si>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</si>
  <si>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</si>
  <si>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</si>
  <si>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</si>
  <si>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</si>
  <si>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</si>
  <si>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</si>
  <si>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</si>
  <si>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</si>
  <si>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</si>
  <si>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</si>
  <si>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</si>
  <si>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</si>
  <si>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</si>
  <si>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</si>
  <si>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</si>
  <si>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</si>
  <si>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</si>
  <si>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</si>
  <si>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</si>
  <si>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</si>
  <si>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</si>
  <si>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</si>
  <si>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</si>
  <si>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</si>
  <si>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</si>
  <si>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</si>
  <si>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</si>
  <si>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</si>
  <si>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</si>
  <si>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</si>
  <si>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</si>
  <si>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</si>
  <si>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</si>
  <si>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</si>
  <si>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</si>
  <si>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</si>
  <si>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</si>
  <si>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</si>
  <si>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</si>
  <si>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</si>
  <si>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</si>
  <si>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</si>
  <si>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</si>
  <si>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</si>
  <si>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</si>
  <si>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</si>
  <si>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</si>
  <si>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</si>
  <si>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</si>
  <si>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</si>
  <si>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</si>
  <si>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</si>
  <si>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</si>
  <si>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</si>
  <si>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</si>
  <si>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</si>
  <si>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</si>
  <si>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</si>
  <si>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</si>
  <si>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</si>
  <si>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</si>
  <si>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</si>
  <si>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</si>
  <si>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</si>
  <si>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</si>
  <si>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</si>
  <si>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</si>
  <si>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</si>
  <si>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</si>
  <si>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</si>
  <si>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</si>
  <si>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</si>
  <si>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</si>
  <si>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</si>
  <si>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</si>
  <si>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</si>
  <si>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</si>
  <si>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</si>
  <si>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</si>
  <si>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</si>
  <si>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</si>
  <si>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</si>
  <si>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</si>
  <si>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</si>
  <si>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</si>
  <si>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</si>
  <si>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</si>
  <si>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</si>
  <si>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</si>
  <si>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</si>
  <si>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</si>
  <si>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</si>
  <si>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</si>
  <si>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</si>
  <si>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</si>
  <si>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</si>
  <si>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</si>
  <si>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</si>
  <si>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</si>
  <si>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</si>
  <si>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</si>
  <si>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</si>
  <si>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</si>
  <si>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</si>
  <si>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</si>
  <si>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</si>
  <si>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</si>
  <si>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</si>
  <si>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</si>
  <si>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</si>
  <si>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</si>
  <si>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</si>
  <si>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</si>
  <si>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</si>
  <si>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</si>
  <si>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</si>
  <si>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</si>
  <si>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</si>
  <si>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</si>
  <si>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</si>
  <si>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</si>
  <si>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</si>
  <si>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</si>
  <si>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</si>
  <si>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</si>
  <si>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</si>
  <si>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</si>
  <si>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</si>
  <si>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</si>
  <si>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</si>
  <si>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</si>
  <si>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</si>
  <si>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</si>
  <si>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</si>
  <si>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</si>
  <si>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</si>
  <si>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</si>
  <si>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</si>
  <si>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</si>
  <si>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</si>
  <si>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</si>
  <si>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</si>
  <si>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</si>
  <si>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</si>
  <si>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</si>
  <si>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</si>
  <si>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</si>
  <si>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</si>
  <si>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</si>
  <si>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</si>
  <si>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</si>
  <si>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</si>
  <si>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</si>
  <si>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</si>
  <si>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</si>
  <si>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</si>
  <si>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</si>
  <si>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</si>
  <si>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</si>
  <si>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</si>
  <si>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</si>
  <si>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</si>
  <si>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</si>
  <si>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</si>
  <si>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</si>
  <si>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</si>
  <si>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</si>
  <si>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</si>
  <si>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</si>
  <si>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</si>
  <si>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</si>
  <si>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</si>
  <si>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</si>
  <si>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</si>
  <si>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</si>
  <si>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</si>
  <si>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</si>
  <si>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</si>
  <si>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</si>
  <si>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</si>
  <si>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</si>
  <si>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</si>
  <si>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</si>
  <si>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</si>
  <si>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</si>
  <si>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</si>
  <si>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</si>
  <si>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</si>
  <si>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</si>
  <si>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</si>
  <si>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</si>
  <si>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</si>
  <si>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</si>
  <si>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</si>
  <si>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</si>
  <si>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</si>
  <si>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</si>
  <si>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</si>
  <si>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</si>
  <si>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</si>
  <si>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</si>
  <si>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</si>
  <si>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</si>
  <si>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</si>
  <si>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</si>
  <si>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</si>
  <si>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</si>
  <si>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</si>
  <si>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</si>
  <si>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</si>
  <si>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</si>
  <si>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</si>
  <si>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</si>
  <si>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</si>
  <si>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</si>
  <si>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</si>
  <si>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</si>
  <si>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</si>
  <si>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</si>
  <si>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</si>
  <si>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</si>
  <si>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</si>
  <si>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</si>
  <si>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</si>
  <si>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</si>
  <si>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</si>
  <si>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</si>
  <si>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</si>
  <si>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</si>
  <si>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</si>
  <si>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</si>
  <si>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</si>
  <si>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</si>
  <si>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</si>
  <si>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</si>
  <si>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</si>
  <si>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</si>
  <si>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</si>
  <si>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</si>
  <si>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</si>
  <si>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</si>
  <si>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</si>
  <si>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</si>
  <si>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</si>
  <si>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</si>
  <si>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</si>
  <si>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</si>
  <si>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</si>
  <si>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</si>
  <si>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</si>
  <si>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</si>
  <si>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</si>
  <si>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</si>
  <si>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</si>
  <si>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</si>
  <si>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</si>
  <si>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</si>
  <si>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</si>
  <si>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</si>
  <si>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</si>
  <si>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</si>
  <si>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</si>
  <si>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</si>
  <si>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</si>
  <si>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</si>
  <si>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</si>
  <si>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</si>
  <si>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</si>
  <si>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</si>
  <si>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</si>
  <si>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</si>
  <si>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</si>
  <si>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</si>
  <si>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</si>
  <si>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</si>
  <si>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</si>
  <si>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</si>
  <si>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</si>
  <si>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</si>
  <si>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</si>
  <si>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</si>
  <si>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</si>
  <si>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</si>
  <si>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</si>
  <si>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</si>
  <si>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</si>
  <si>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</si>
  <si>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</si>
  <si>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</si>
  <si>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</si>
  <si>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</si>
  <si>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</si>
  <si>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</si>
  <si>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</si>
  <si>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</si>
  <si>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</si>
  <si>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</si>
  <si>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</si>
  <si>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</si>
  <si>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</si>
  <si>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</si>
  <si>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</si>
  <si>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</si>
  <si>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</si>
  <si>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</si>
  <si>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</si>
  <si>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</si>
  <si>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</si>
  <si>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</si>
  <si>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</si>
  <si>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</si>
  <si>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</si>
  <si>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</si>
  <si>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</si>
  <si>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</si>
  <si>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</si>
  <si>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</si>
  <si>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</si>
  <si>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</si>
  <si>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</si>
  <si>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</si>
  <si>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</si>
  <si>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</si>
  <si>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</si>
  <si>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</si>
  <si>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</si>
  <si>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</si>
  <si>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</si>
  <si>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</si>
  <si>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</si>
  <si>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</si>
  <si>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</si>
  <si>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</si>
  <si>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</si>
  <si>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</si>
  <si>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</si>
  <si>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</si>
  <si>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</si>
  <si>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</si>
  <si>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</si>
  <si>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</si>
  <si>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</si>
  <si>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</si>
  <si>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</si>
  <si>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</si>
  <si>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</si>
  <si>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</si>
  <si>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</si>
  <si>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</si>
  <si>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</si>
  <si>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</si>
  <si>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</si>
  <si>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</si>
  <si>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</si>
  <si>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</si>
  <si>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</si>
  <si>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</si>
  <si>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</si>
  <si>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</si>
  <si>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</si>
  <si>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</si>
  <si>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</si>
  <si>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</si>
  <si>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</si>
  <si>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</si>
  <si>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</si>
  <si>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</si>
  <si>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</si>
  <si>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</si>
  <si>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</si>
  <si>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</si>
  <si>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</si>
  <si>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</si>
  <si>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</si>
  <si>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</si>
  <si>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</si>
  <si>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</si>
  <si>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</si>
  <si>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</si>
  <si>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</si>
  <si>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</si>
  <si>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</si>
  <si>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</si>
  <si>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</si>
  <si>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</si>
  <si>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</si>
  <si>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</si>
  <si>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</si>
  <si>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</si>
  <si>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</si>
  <si>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</si>
  <si>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</si>
  <si>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</si>
  <si>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</si>
  <si>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</si>
  <si>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</si>
  <si>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</si>
  <si>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</si>
  <si>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</si>
  <si>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</si>
  <si>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</si>
  <si>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</si>
  <si>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</si>
  <si>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</si>
  <si>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</si>
  <si>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</si>
  <si>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</si>
  <si>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</si>
  <si>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</si>
  <si>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</si>
  <si>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</si>
  <si>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</si>
  <si>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</si>
  <si>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</si>
  <si>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</si>
  <si>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</si>
  <si>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</si>
  <si>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</si>
  <si>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</si>
  <si>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</si>
  <si>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</si>
  <si>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</si>
  <si>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</si>
  <si>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</si>
  <si>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</si>
  <si>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</si>
  <si>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</si>
  <si>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</si>
  <si>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</si>
  <si>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</si>
  <si>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</si>
  <si>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</si>
  <si>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</si>
  <si>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</si>
  <si>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</si>
  <si>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</si>
  <si>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</si>
  <si>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</si>
  <si>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</si>
  <si>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</si>
  <si>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</si>
  <si>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</si>
  <si>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</si>
  <si>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</si>
  <si>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</si>
  <si>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</si>
  <si>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</si>
  <si>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</si>
  <si>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</si>
  <si>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</si>
  <si>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</si>
  <si>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</si>
  <si>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</si>
  <si>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</si>
  <si>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</si>
  <si>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</si>
  <si>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</si>
  <si>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</si>
  <si>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</si>
  <si>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</si>
  <si>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</si>
  <si>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</si>
  <si>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</si>
  <si>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</si>
  <si>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</si>
  <si>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</si>
  <si>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</si>
  <si>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</si>
  <si>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</si>
  <si>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</si>
  <si>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</si>
  <si>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</si>
  <si>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</si>
  <si>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</si>
  <si>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</si>
  <si>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</si>
  <si>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</si>
  <si>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</si>
  <si>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</si>
  <si>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</si>
  <si>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</si>
  <si>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</si>
  <si>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</si>
  <si>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</si>
  <si>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</si>
  <si>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</si>
  <si>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</si>
  <si>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</si>
  <si>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</si>
  <si>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</si>
  <si>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</si>
  <si>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</si>
  <si>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</si>
  <si>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</si>
  <si>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</si>
  <si>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</si>
  <si>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</si>
  <si>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</si>
  <si>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</si>
  <si>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</si>
  <si>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</si>
  <si>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</si>
  <si>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</si>
  <si>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</si>
  <si>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</si>
  <si>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</si>
  <si>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</si>
  <si>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</si>
  <si>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</si>
  <si>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</si>
  <si>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</si>
  <si>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</si>
  <si>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</si>
  <si>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</si>
  <si>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</si>
  <si>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</si>
  <si>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</si>
  <si>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</si>
  <si>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</si>
  <si>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</si>
  <si>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</si>
  <si>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</si>
  <si>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</si>
  <si>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</si>
  <si>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</si>
  <si>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</si>
  <si>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</si>
  <si>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</si>
  <si>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</si>
  <si>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</si>
  <si>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</si>
  <si>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</si>
  <si>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</si>
  <si>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</si>
  <si>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</si>
  <si>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</si>
  <si>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</si>
  <si>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</si>
  <si>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</si>
  <si>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</si>
  <si>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</si>
  <si>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</si>
  <si>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</si>
  <si>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</si>
  <si>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</si>
  <si>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</si>
  <si>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</si>
  <si>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</si>
  <si>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</si>
  <si>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</si>
  <si>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</si>
  <si>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</si>
  <si>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</si>
  <si>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</si>
  <si>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</si>
  <si>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</si>
  <si>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</si>
  <si>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</si>
  <si>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</si>
  <si>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</si>
  <si>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</si>
  <si>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</si>
  <si>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</si>
  <si>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</si>
  <si>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</si>
  <si>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</si>
  <si>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</si>
  <si>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</si>
  <si>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</si>
  <si>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</si>
  <si>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</si>
  <si>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</si>
  <si>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</si>
  <si>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</si>
  <si>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</si>
  <si>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</si>
  <si>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</si>
  <si>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</si>
  <si>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</si>
  <si>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</si>
  <si>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</si>
  <si>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</si>
  <si>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</si>
  <si>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</si>
  <si>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</si>
  <si>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</si>
  <si>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</si>
  <si>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</si>
  <si>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</si>
  <si>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</si>
  <si>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</si>
  <si>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</si>
  <si>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</si>
  <si>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</si>
  <si>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</si>
  <si>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</si>
  <si>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</si>
  <si>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</si>
  <si>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</si>
  <si>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</si>
  <si>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</si>
  <si>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</si>
  <si>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</si>
  <si>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</si>
  <si>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</si>
  <si>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</si>
  <si>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</si>
  <si>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</si>
  <si>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</si>
  <si>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</si>
  <si>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</si>
  <si>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</si>
  <si>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</si>
  <si>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</si>
  <si>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</si>
  <si>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</si>
  <si>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</si>
  <si>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</si>
  <si>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</si>
  <si>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</si>
  <si>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</si>
  <si>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</si>
  <si>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</si>
  <si>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</si>
  <si>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</si>
  <si>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</si>
  <si>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</si>
  <si>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</si>
  <si>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</si>
  <si>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</si>
  <si>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</si>
  <si>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</si>
  <si>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</si>
  <si>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</si>
  <si>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</si>
  <si>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</si>
  <si>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</si>
  <si>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</si>
  <si>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</si>
  <si>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</si>
  <si>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</si>
  <si>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</si>
  <si>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</si>
  <si>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</si>
  <si>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</si>
  <si>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</si>
  <si>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</si>
  <si>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</si>
  <si>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</si>
  <si>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</si>
  <si>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</si>
  <si>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</si>
  <si>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</si>
  <si>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</si>
  <si>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</si>
  <si>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</si>
  <si>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</si>
  <si>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</si>
  <si>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</si>
  <si>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</si>
  <si>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</si>
  <si>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</si>
  <si>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</si>
  <si>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</si>
  <si>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</si>
  <si>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</si>
  <si>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</si>
  <si>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</si>
  <si>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</si>
  <si>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</si>
  <si>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</si>
  <si>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</si>
  <si>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</si>
  <si>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</si>
  <si>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</si>
  <si>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</si>
  <si>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</si>
  <si>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</si>
  <si>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</si>
  <si>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</si>
  <si>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</si>
  <si>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</si>
  <si>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</si>
  <si>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</si>
  <si>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</si>
  <si>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</si>
  <si>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</si>
  <si>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</si>
  <si>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</si>
  <si>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</si>
  <si>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</si>
  <si>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</si>
  <si>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</si>
  <si>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</si>
  <si>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</si>
  <si>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</si>
  <si>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</si>
  <si>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</si>
  <si>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</si>
  <si>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</si>
  <si>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</si>
  <si>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</si>
  <si>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</si>
  <si>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</si>
  <si>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</si>
  <si>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</si>
  <si>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</si>
  <si>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</si>
  <si>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</si>
  <si>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</si>
  <si>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</si>
  <si>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</si>
  <si>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</si>
  <si>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</si>
  <si>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</si>
  <si>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</si>
  <si>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</si>
  <si>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</si>
  <si>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</si>
  <si>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</si>
  <si>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</si>
  <si>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</si>
  <si>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</si>
  <si>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</si>
  <si>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</si>
  <si>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</si>
  <si>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</si>
  <si>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</si>
  <si>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</si>
  <si>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</si>
  <si>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</si>
  <si>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</si>
  <si>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</si>
  <si>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</si>
  <si>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</si>
  <si>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</si>
  <si>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</si>
  <si>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</si>
  <si>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</si>
  <si>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</si>
  <si>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</si>
  <si>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</si>
  <si>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</si>
  <si>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</si>
  <si>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</si>
  <si>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</si>
  <si>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</si>
  <si>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</si>
  <si>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</si>
  <si>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</si>
  <si>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</si>
  <si>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</si>
  <si>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</si>
  <si>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</si>
  <si>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</si>
  <si>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</si>
  <si>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</si>
  <si>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</si>
  <si>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</si>
  <si>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</si>
  <si>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</si>
  <si>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</si>
  <si>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</si>
  <si>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</si>
  <si>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</si>
  <si>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</si>
  <si>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</si>
  <si>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</si>
  <si>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</si>
  <si>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</si>
  <si>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</si>
  <si>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</si>
  <si>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</si>
  <si>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</si>
  <si>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</si>
  <si>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</si>
  <si>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</si>
  <si>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</si>
  <si>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</si>
  <si>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</si>
  <si>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</si>
  <si>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</si>
  <si>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</si>
  <si>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</si>
  <si>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</si>
  <si>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</si>
  <si>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</si>
  <si>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</si>
  <si>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</si>
  <si>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</si>
  <si>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</si>
  <si>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</si>
  <si>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</si>
  <si>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</si>
  <si>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</si>
  <si>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</si>
  <si>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</si>
  <si>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</si>
  <si>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</si>
  <si>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</si>
  <si>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</si>
  <si>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</si>
  <si>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</si>
  <si>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</si>
  <si>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</si>
  <si>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</si>
  <si>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</si>
  <si>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</si>
  <si>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</si>
  <si>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</si>
  <si>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</si>
  <si>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</si>
  <si>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</si>
  <si>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</si>
  <si>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</si>
  <si>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</si>
  <si>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</si>
  <si>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</si>
  <si>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</si>
  <si>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</si>
  <si>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</si>
  <si>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</si>
  <si>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</si>
  <si>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</si>
  <si>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</si>
  <si>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</si>
  <si>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</si>
  <si>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</si>
  <si>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</si>
  <si>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</si>
  <si>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</si>
  <si>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</si>
  <si>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</si>
  <si>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</si>
  <si>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</si>
  <si>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</si>
  <si>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</si>
  <si>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</si>
  <si>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</si>
  <si>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</si>
  <si>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</si>
  <si>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</si>
  <si>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</si>
  <si>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</si>
  <si>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</si>
  <si>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</si>
  <si>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</si>
  <si>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</si>
  <si>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</si>
  <si>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</si>
  <si>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</si>
  <si>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</si>
  <si>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</si>
  <si>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</si>
  <si>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</si>
  <si>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</si>
  <si>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</si>
  <si>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</si>
  <si>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</si>
  <si>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</si>
  <si>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</si>
  <si>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</si>
  <si>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</si>
  <si>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</si>
  <si>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</si>
  <si>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</si>
  <si>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</si>
  <si>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</si>
  <si>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</si>
  <si>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</si>
  <si>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</si>
  <si>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</si>
  <si>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</si>
  <si>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</si>
  <si>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</si>
  <si>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</si>
  <si>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</si>
  <si>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</si>
  <si>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</si>
  <si>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</si>
  <si>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</si>
  <si>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</si>
  <si>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</si>
  <si>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</si>
  <si>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</si>
  <si>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</si>
  <si>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</si>
  <si>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</si>
  <si>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</si>
  <si>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</si>
  <si>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</si>
  <si>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</si>
  <si>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</si>
  <si>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</si>
  <si>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</si>
  <si>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</si>
  <si>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</si>
  <si>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</si>
  <si>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</si>
  <si>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</si>
  <si>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</si>
  <si>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</si>
  <si>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</si>
  <si>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</si>
  <si>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</si>
  <si>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</si>
  <si>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</si>
  <si>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</si>
  <si>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</si>
  <si>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</si>
  <si>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</si>
  <si>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</si>
  <si>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</si>
  <si>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</si>
  <si>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</si>
  <si>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</si>
  <si>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</si>
  <si>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</si>
  <si>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</si>
  <si>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</si>
  <si>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</si>
  <si>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</si>
  <si>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</si>
  <si>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</si>
  <si>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</si>
  <si>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</si>
  <si>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</si>
  <si>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</si>
  <si>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</si>
  <si>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</si>
  <si>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</si>
  <si>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</si>
  <si>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</si>
  <si>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</si>
  <si>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</si>
  <si>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</si>
  <si>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</si>
  <si>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</si>
  <si>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</si>
  <si>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</si>
  <si>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</si>
  <si>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</si>
  <si>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</si>
  <si>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</si>
  <si>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</si>
  <si>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</si>
  <si>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</si>
  <si>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</si>
  <si>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</si>
  <si>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</si>
  <si>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</si>
  <si>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</si>
  <si>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</si>
  <si>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</si>
  <si>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</si>
  <si>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</si>
  <si>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</si>
  <si>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</si>
  <si>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</si>
  <si>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</si>
  <si>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</si>
  <si>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</si>
  <si>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</si>
  <si>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</si>
  <si>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</si>
  <si>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</si>
  <si>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</si>
  <si>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</si>
  <si>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</si>
  <si>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</si>
  <si>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</si>
  <si>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</si>
  <si>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</si>
  <si>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</si>
  <si>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</si>
  <si>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</si>
  <si>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</si>
  <si>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</si>
  <si>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</si>
  <si>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</si>
  <si>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</si>
  <si>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</si>
  <si>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</si>
  <si>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</si>
  <si>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</si>
  <si>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</si>
  <si>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</si>
  <si>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</si>
  <si>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</si>
  <si>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</si>
  <si>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</si>
  <si>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</si>
  <si>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</si>
  <si>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</si>
  <si>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</si>
  <si>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</si>
  <si>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</si>
  <si>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</si>
  <si>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</si>
  <si>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</si>
  <si>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</si>
  <si>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</si>
  <si>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</si>
  <si>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</si>
  <si>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</si>
  <si>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</si>
  <si>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</si>
  <si>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</si>
  <si>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</si>
  <si>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</si>
  <si>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</si>
  <si>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</si>
  <si>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</si>
  <si>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</si>
  <si>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</si>
  <si>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</si>
  <si>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</si>
  <si>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</si>
  <si>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</si>
  <si>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</si>
  <si>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</si>
  <si>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</si>
  <si>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</si>
  <si>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</si>
  <si>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</si>
  <si>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</si>
  <si>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</si>
  <si>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</si>
  <si>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</si>
  <si>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</si>
  <si>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</si>
  <si>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</si>
  <si>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</si>
  <si>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</si>
  <si>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</si>
  <si>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</si>
  <si>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</si>
  <si>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</si>
  <si>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</si>
  <si>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</si>
  <si>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</si>
  <si>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</si>
  <si>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</si>
  <si>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</si>
  <si>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</si>
  <si>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</si>
  <si>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</si>
  <si>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</si>
  <si>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</si>
  <si>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</si>
  <si>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</si>
  <si>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</si>
  <si>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</si>
  <si>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</si>
  <si>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</si>
  <si>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</si>
  <si>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</si>
  <si>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</si>
  <si>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</si>
  <si>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</si>
  <si>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</si>
  <si>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</si>
  <si>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</si>
  <si>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</si>
  <si>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</si>
  <si>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</si>
  <si>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</si>
  <si>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</si>
  <si>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</si>
  <si>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</si>
  <si>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</si>
  <si>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</si>
  <si>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</si>
  <si>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</si>
  <si>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</si>
  <si>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</si>
  <si>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</si>
  <si>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</si>
  <si>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</si>
  <si>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</si>
  <si>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</si>
  <si>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</si>
  <si>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</si>
  <si>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</si>
  <si>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</si>
  <si>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</si>
  <si>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</si>
  <si>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</si>
  <si>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</si>
  <si>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</si>
  <si>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</si>
  <si>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</si>
  <si>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</si>
  <si>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</si>
  <si>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</si>
  <si>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</si>
  <si>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</si>
  <si>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</si>
  <si>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</si>
  <si>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</si>
  <si>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</si>
  <si>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</si>
  <si>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</si>
  <si>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</si>
  <si>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</si>
  <si>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</si>
  <si>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</si>
  <si>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</si>
  <si>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</si>
  <si>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</si>
  <si>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</si>
  <si>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</si>
  <si>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</si>
  <si>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</si>
  <si>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</si>
  <si>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</si>
  <si>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</si>
  <si>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</si>
  <si>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</si>
  <si>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</si>
  <si>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</si>
  <si>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</si>
  <si>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</si>
  <si>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</si>
  <si>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</si>
  <si>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</si>
  <si>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</si>
  <si>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</si>
  <si>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</si>
  <si>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</si>
  <si>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</si>
  <si>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</si>
  <si>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</si>
  <si>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</si>
  <si>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</si>
  <si>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</si>
  <si>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</si>
  <si>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</si>
  <si>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</si>
  <si>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</si>
  <si>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</si>
  <si>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</si>
  <si>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</si>
  <si>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</si>
  <si>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</si>
  <si>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</si>
  <si>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</si>
  <si>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</si>
  <si>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</si>
  <si>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</si>
  <si>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</si>
  <si>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</si>
  <si>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</si>
  <si>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</si>
  <si>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</si>
  <si>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</si>
  <si>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</si>
  <si>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</si>
  <si>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</si>
  <si>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</si>
  <si>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</si>
  <si>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</si>
  <si>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</si>
  <si>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</si>
  <si>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</si>
  <si>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</si>
  <si>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</si>
  <si>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</si>
  <si>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</si>
  <si>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</si>
  <si>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</si>
  <si>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</si>
  <si>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</si>
  <si>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</si>
  <si>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</si>
  <si>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</si>
  <si>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</si>
  <si>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</si>
  <si>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</si>
  <si>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</si>
  <si>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</si>
  <si>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</si>
  <si>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</si>
  <si>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</si>
  <si>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</si>
  <si>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</si>
  <si>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</si>
  <si>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</si>
  <si>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</si>
  <si>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</si>
  <si>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</si>
  <si>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</si>
  <si>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</si>
  <si>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</si>
  <si>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</si>
  <si>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</si>
  <si>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</si>
  <si>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</si>
  <si>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</si>
  <si>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</si>
  <si>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</si>
  <si>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</si>
  <si>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</si>
  <si>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</si>
  <si>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</si>
  <si>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</si>
  <si>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</si>
  <si>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</si>
  <si>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</si>
  <si>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</si>
  <si>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</si>
  <si>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</si>
  <si>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</si>
  <si>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</si>
  <si>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</si>
  <si>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</si>
  <si>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</si>
  <si>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</si>
  <si>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</si>
  <si>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</si>
  <si>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</si>
  <si>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</si>
  <si>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</si>
  <si>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</si>
  <si>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</si>
  <si>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</si>
  <si>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</si>
  <si>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</si>
  <si>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</si>
  <si>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</si>
  <si>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</si>
  <si>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</si>
  <si>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</si>
  <si>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</si>
  <si>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</si>
  <si>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</si>
  <si>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</si>
  <si>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</si>
  <si>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</si>
  <si>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</si>
  <si>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</si>
  <si>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</si>
  <si>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</si>
  <si>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</si>
  <si>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</si>
  <si>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</si>
  <si>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</si>
  <si>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</si>
  <si>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</si>
  <si>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</si>
  <si>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</si>
  <si>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</si>
  <si>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</si>
  <si>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</si>
  <si>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</si>
  <si>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</si>
  <si>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</si>
  <si>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</si>
  <si>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</si>
  <si>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</si>
  <si>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</si>
  <si>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</si>
  <si>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</si>
  <si>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</si>
  <si>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</si>
  <si>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</si>
  <si>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</si>
  <si>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</si>
  <si>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</si>
  <si>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</si>
  <si>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</si>
  <si>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</si>
  <si>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</si>
  <si>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</si>
  <si>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</si>
  <si>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</si>
  <si>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</si>
  <si>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</si>
  <si>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</si>
  <si>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</si>
  <si>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</si>
  <si>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</si>
  <si>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</si>
  <si>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</si>
  <si>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</si>
  <si>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</si>
  <si>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</si>
  <si>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</si>
  <si>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</si>
  <si>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</si>
  <si>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</si>
  <si>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</si>
  <si>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</si>
  <si>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</si>
  <si>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</si>
  <si>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</si>
  <si>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</si>
  <si>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</si>
  <si>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</si>
  <si>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</si>
  <si>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</si>
  <si>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</si>
  <si>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</si>
  <si>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</si>
  <si>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</si>
  <si>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</si>
  <si>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</si>
  <si>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</si>
  <si>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</si>
  <si>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</si>
  <si>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</si>
  <si>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</si>
  <si>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</si>
  <si>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</si>
  <si>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</si>
  <si>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</si>
  <si>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</si>
  <si>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</si>
  <si>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</si>
  <si>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</si>
  <si>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</si>
  <si>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</si>
  <si>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</si>
  <si>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</si>
  <si>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</si>
  <si>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</si>
  <si>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</si>
  <si>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</si>
  <si>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</si>
  <si>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</si>
  <si>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</si>
  <si>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</si>
  <si>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</si>
  <si>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</si>
  <si>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</si>
  <si>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</si>
  <si>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</si>
  <si>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</si>
  <si>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</si>
  <si>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</si>
  <si>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</si>
  <si>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</si>
  <si>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</si>
  <si>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</si>
  <si>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</si>
  <si>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</si>
  <si>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</si>
  <si>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</si>
  <si>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</si>
  <si>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</si>
  <si>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</si>
  <si>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</si>
  <si>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</si>
  <si>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</si>
  <si>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</si>
  <si>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</si>
  <si>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</si>
  <si>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</si>
  <si>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</si>
  <si>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</si>
  <si>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</si>
  <si>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</si>
  <si>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</si>
  <si>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</si>
  <si>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</si>
  <si>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</si>
  <si>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</si>
  <si>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</si>
  <si>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</si>
  <si>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</si>
  <si>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</si>
  <si>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</si>
  <si>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</si>
  <si>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</si>
  <si>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</si>
  <si>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</si>
  <si>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</si>
  <si>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</si>
  <si>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</si>
  <si>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</si>
  <si>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</si>
  <si>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</si>
  <si>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</si>
  <si>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</si>
  <si>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</si>
  <si>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</si>
  <si>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</si>
  <si>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</si>
  <si>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</si>
  <si>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</si>
  <si>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</si>
  <si>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</si>
  <si>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</si>
  <si>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</si>
  <si>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</si>
  <si>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</si>
  <si>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</si>
  <si>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</si>
  <si>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</si>
  <si>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</si>
  <si>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</si>
  <si>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</si>
  <si>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</si>
  <si>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</si>
  <si>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</si>
  <si>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</si>
  <si>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</si>
  <si>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</si>
  <si>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</si>
  <si>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</si>
  <si>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</si>
  <si>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</si>
  <si>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</si>
  <si>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</si>
  <si>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</si>
  <si>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</si>
  <si>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</si>
  <si>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</si>
  <si>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</si>
  <si>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</si>
  <si>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</si>
  <si>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</si>
  <si>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</si>
  <si>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</si>
  <si>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</si>
  <si>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</si>
  <si>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</si>
  <si>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</si>
  <si>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</si>
  <si>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</si>
  <si>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</si>
  <si>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</si>
  <si>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</si>
  <si>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</si>
  <si>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</si>
  <si>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</si>
  <si>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</si>
  <si>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</si>
  <si>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</si>
  <si>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</si>
  <si>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</si>
  <si>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</si>
  <si>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</si>
  <si>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</si>
  <si>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</si>
  <si>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</si>
  <si>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</si>
  <si>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</si>
  <si>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</si>
  <si>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</si>
  <si>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</si>
  <si>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</si>
  <si>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</si>
  <si>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</si>
  <si>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</si>
  <si>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</si>
  <si>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</si>
  <si>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</si>
  <si>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</si>
  <si>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</si>
  <si>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</si>
  <si>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</si>
  <si>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</si>
  <si>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</si>
  <si>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</si>
  <si>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</si>
  <si>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</si>
  <si>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</si>
  <si>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</si>
  <si>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</si>
  <si>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</si>
  <si>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</si>
  <si>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</si>
  <si>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</si>
  <si>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</si>
  <si>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</si>
  <si>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</si>
  <si>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</si>
  <si>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</si>
  <si>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</si>
  <si>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</si>
  <si>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</si>
  <si>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</si>
  <si>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</si>
  <si>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</si>
  <si>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</si>
  <si>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</si>
  <si>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</si>
  <si>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</si>
  <si>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</si>
  <si>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</si>
  <si>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</si>
  <si>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</si>
  <si>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</si>
  <si>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</si>
  <si>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</si>
  <si>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</si>
  <si>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</si>
  <si>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</si>
  <si>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</si>
  <si>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</si>
  <si>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</si>
  <si>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</si>
  <si>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</si>
  <si>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</si>
  <si>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</si>
  <si>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</si>
  <si>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</si>
  <si>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</si>
  <si>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</si>
  <si>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</si>
  <si>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</si>
  <si>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</si>
  <si>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</si>
  <si>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</si>
  <si>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</si>
  <si>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</si>
  <si>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</si>
  <si>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</si>
  <si>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</si>
  <si>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</si>
  <si>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</si>
  <si>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</si>
  <si>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</si>
  <si>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</si>
  <si>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</si>
  <si>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</si>
  <si>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</si>
  <si>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</si>
  <si>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</si>
  <si>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</si>
  <si>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</si>
  <si>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</si>
  <si>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</si>
  <si>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</si>
  <si>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</si>
  <si>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</si>
  <si>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</si>
  <si>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</si>
  <si>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</si>
  <si>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</si>
  <si>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</si>
  <si>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</si>
  <si>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</si>
  <si>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</si>
  <si>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</si>
  <si>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</si>
  <si>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</si>
  <si>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</si>
  <si>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</si>
  <si>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</si>
  <si>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</si>
  <si>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</si>
  <si>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</si>
  <si>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</si>
  <si>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</si>
  <si>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</si>
  <si>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</si>
  <si>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</si>
  <si>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</si>
  <si>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</si>
  <si>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</si>
  <si>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</si>
  <si>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</si>
  <si>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</si>
  <si>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</si>
  <si>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</si>
  <si>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</si>
  <si>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</si>
  <si>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</si>
  <si>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</si>
  <si>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</si>
  <si>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</si>
  <si>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</si>
  <si>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</si>
  <si>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</si>
  <si>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</si>
  <si>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</si>
  <si>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</si>
  <si>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</si>
  <si>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</si>
  <si>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</si>
  <si>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</si>
  <si>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</si>
  <si>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</si>
  <si>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</si>
  <si>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</si>
  <si>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</si>
  <si>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</si>
  <si>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</si>
  <si>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</si>
  <si>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</si>
  <si>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</si>
  <si>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</si>
  <si>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</si>
  <si>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</si>
  <si>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</si>
  <si>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</si>
  <si>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</si>
  <si>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</si>
  <si>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</si>
  <si>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</si>
  <si>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</si>
  <si>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</si>
  <si>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</si>
  <si>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</si>
  <si>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</si>
  <si>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</si>
  <si>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</si>
  <si>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</si>
  <si>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</si>
  <si>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</si>
  <si>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</si>
  <si>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</si>
  <si>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</si>
  <si>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</si>
  <si>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</si>
  <si>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</si>
  <si>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</si>
  <si>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</si>
  <si>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</si>
  <si>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</si>
  <si>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</si>
  <si>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</si>
  <si>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</si>
  <si>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</si>
  <si>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</si>
  <si>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</si>
  <si>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</si>
  <si>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</si>
  <si>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</si>
  <si>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</si>
  <si>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</si>
  <si>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</si>
  <si>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</si>
  <si>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</si>
  <si>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</si>
  <si>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</si>
  <si>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</si>
  <si>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</si>
  <si>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</si>
  <si>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</si>
  <si>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</si>
  <si>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</si>
  <si>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</si>
  <si>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</si>
  <si>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</si>
  <si>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</si>
  <si>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</si>
  <si>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</si>
  <si>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</si>
  <si>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</si>
  <si>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</si>
  <si>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</si>
  <si>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</si>
  <si>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</si>
  <si>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</si>
  <si>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</si>
  <si>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</si>
  <si>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</si>
  <si>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</si>
  <si>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</si>
  <si>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</si>
  <si>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</si>
  <si>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</si>
  <si>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</si>
  <si>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</si>
  <si>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</si>
  <si>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</si>
  <si>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</si>
  <si>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</si>
  <si>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</si>
  <si>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</si>
  <si>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</si>
  <si>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</si>
  <si>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</si>
  <si>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</si>
  <si>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</si>
  <si>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</si>
  <si>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</si>
  <si>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</si>
  <si>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</si>
  <si>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</si>
  <si>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</si>
  <si>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</si>
  <si>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</si>
  <si>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</si>
  <si>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</si>
  <si>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</si>
  <si>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</si>
  <si>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</si>
  <si>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</si>
  <si>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</si>
  <si>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</si>
  <si>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</si>
  <si>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</si>
  <si>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</si>
  <si>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</si>
  <si>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</si>
  <si>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</si>
  <si>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</si>
  <si>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</si>
  <si>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</si>
  <si>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</si>
  <si>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</si>
  <si>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</si>
  <si>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</si>
  <si>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</si>
  <si>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</si>
  <si>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</si>
  <si>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</si>
  <si>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</si>
  <si>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</si>
  <si>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</si>
  <si>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</si>
  <si>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</si>
  <si>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</si>
  <si>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</si>
  <si>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</si>
  <si>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</si>
  <si>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</si>
  <si>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</si>
  <si>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</si>
  <si>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</si>
  <si>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</si>
  <si>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</si>
  <si>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</si>
  <si>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</si>
  <si>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</si>
  <si>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</si>
  <si>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</si>
  <si>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</si>
  <si>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</si>
  <si>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</si>
  <si>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</si>
  <si>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</si>
  <si>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</si>
  <si>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</si>
  <si>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</si>
  <si>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</si>
  <si>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</si>
  <si>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</si>
  <si>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</si>
  <si>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</si>
  <si>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</si>
  <si>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</si>
  <si>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</si>
  <si>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</si>
  <si>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</si>
  <si>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</si>
  <si>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</si>
  <si>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</si>
  <si>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</si>
  <si>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</si>
  <si>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</si>
  <si>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</si>
  <si>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</si>
  <si>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</si>
  <si>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</si>
  <si>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</si>
  <si>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</si>
  <si>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</si>
  <si>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</si>
  <si>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</si>
  <si>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</si>
  <si>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</si>
  <si>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</si>
  <si>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</si>
  <si>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</si>
  <si>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</si>
  <si>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</si>
  <si>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</si>
  <si>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</si>
  <si>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</si>
  <si>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</si>
  <si>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</si>
  <si>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</si>
  <si>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</si>
  <si>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</si>
  <si>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</si>
  <si>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</si>
  <si>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</si>
  <si>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</si>
  <si>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</si>
  <si>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</si>
  <si>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</si>
  <si>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</si>
  <si>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</si>
  <si>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</si>
  <si>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</si>
  <si>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</si>
  <si>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</si>
  <si>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</si>
  <si>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</si>
  <si>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</si>
  <si>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</si>
  <si>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</si>
  <si>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</si>
  <si>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</si>
  <si>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</si>
  <si>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</si>
  <si>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</si>
  <si>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</si>
  <si>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</si>
  <si>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</si>
  <si>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</si>
  <si>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</si>
  <si>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</si>
  <si>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</si>
  <si>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</si>
  <si>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</si>
  <si>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</si>
  <si>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</si>
  <si>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</si>
  <si>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</si>
  <si>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</si>
  <si>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</si>
  <si>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</si>
  <si>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</si>
  <si>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</si>
  <si>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</si>
  <si>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</si>
  <si>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</si>
  <si>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</si>
  <si>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</si>
  <si>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</si>
  <si>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</si>
  <si>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</si>
  <si>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</si>
  <si>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</si>
  <si>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</si>
  <si>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</si>
  <si>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</si>
  <si>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</si>
  <si>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</si>
  <si>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</si>
  <si>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</si>
  <si>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</si>
  <si>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</si>
  <si>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</si>
  <si>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</si>
  <si>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</si>
  <si>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</si>
  <si>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</si>
  <si>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</si>
  <si>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</si>
  <si>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</si>
  <si>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</si>
  <si>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</si>
  <si>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</si>
  <si>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</si>
  <si>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</si>
  <si>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</si>
  <si>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</si>
  <si>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</si>
  <si>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</si>
  <si>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</si>
  <si>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</si>
  <si>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</si>
  <si>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</si>
  <si>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</si>
  <si>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</si>
  <si>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</si>
  <si>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</si>
  <si>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</si>
  <si>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</si>
  <si>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</si>
  <si>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</si>
  <si>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</si>
  <si>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</si>
  <si>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</si>
  <si>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</si>
  <si>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</si>
  <si>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</si>
  <si>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</si>
  <si>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</si>
  <si>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</si>
  <si>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</si>
  <si>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</si>
  <si>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</si>
  <si>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</si>
  <si>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</si>
  <si>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</si>
  <si>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</si>
  <si>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</si>
  <si>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</si>
  <si>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</si>
  <si>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</si>
  <si>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</si>
  <si>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</si>
  <si>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</si>
  <si>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</si>
  <si>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</si>
  <si>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</si>
  <si>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</si>
  <si>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</si>
  <si>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</si>
  <si>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</si>
  <si>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</si>
  <si>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</si>
  <si>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</si>
  <si>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</si>
  <si>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</si>
  <si>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</si>
  <si>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</si>
  <si>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</si>
  <si>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</si>
  <si>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</si>
  <si>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</si>
  <si>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</si>
  <si>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</si>
  <si>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</si>
  <si>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</si>
  <si>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</si>
  <si>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</si>
  <si>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</si>
  <si>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</si>
  <si>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</si>
  <si>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</si>
  <si>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</si>
  <si>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</si>
  <si>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</si>
  <si>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</si>
  <si>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</si>
  <si>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</si>
  <si>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</si>
  <si>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</si>
  <si>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</si>
  <si>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</si>
  <si>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</si>
  <si>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</si>
  <si>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</si>
  <si>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</si>
  <si>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</si>
  <si>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</si>
  <si>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</si>
  <si>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</si>
  <si>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</si>
  <si>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</si>
  <si>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</si>
  <si>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</si>
  <si>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</si>
  <si>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</si>
  <si>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</si>
  <si>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</si>
  <si>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</si>
  <si>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</si>
  <si>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</si>
  <si>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</si>
  <si>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</si>
  <si>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</si>
  <si>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</si>
  <si>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</si>
  <si>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</si>
  <si>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</si>
  <si>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</si>
  <si>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</si>
  <si>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</si>
  <si>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</si>
  <si>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</si>
  <si>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</si>
  <si>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</si>
  <si>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</si>
  <si>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</si>
  <si>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</si>
  <si>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</si>
  <si>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</si>
  <si>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</si>
  <si>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</si>
  <si>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</si>
  <si>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</si>
  <si>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</si>
  <si>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</si>
  <si>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</si>
  <si>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</si>
  <si>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</si>
  <si>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</si>
  <si>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</si>
  <si>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</si>
  <si>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</si>
  <si>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</si>
  <si>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</si>
  <si>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</si>
  <si>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</si>
  <si>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</si>
  <si>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</si>
  <si>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</si>
  <si>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</si>
  <si>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</si>
  <si>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</si>
  <si>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</si>
  <si>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</si>
  <si>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</si>
  <si>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</si>
  <si>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</si>
  <si>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</si>
  <si>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</si>
  <si>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</si>
  <si>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</si>
  <si>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</si>
  <si>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</si>
  <si>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</si>
  <si>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</si>
  <si>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</si>
  <si>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</si>
  <si>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</si>
  <si>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</si>
  <si>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</si>
  <si>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</si>
  <si>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</si>
  <si>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</si>
  <si>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</si>
  <si>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</si>
  <si>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</si>
  <si>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</si>
  <si>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</si>
  <si>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</si>
  <si>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</si>
  <si>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</si>
  <si>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</si>
  <si>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</si>
  <si>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</si>
  <si>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</si>
  <si>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</si>
  <si>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</si>
  <si>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</si>
  <si>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</si>
  <si>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</si>
  <si>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</si>
  <si>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</si>
  <si>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</si>
  <si>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</si>
  <si>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</si>
  <si>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</si>
  <si>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</si>
  <si>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</si>
  <si>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</si>
  <si>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</si>
  <si>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</si>
  <si>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</si>
  <si>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</si>
  <si>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</si>
  <si>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</si>
  <si>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</si>
  <si>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</si>
  <si>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</si>
  <si>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</si>
  <si>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</si>
  <si>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</si>
  <si>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</si>
  <si>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</si>
  <si>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</si>
  <si>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</si>
  <si>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</si>
  <si>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</si>
  <si>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</si>
  <si>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</si>
  <si>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</si>
  <si>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</si>
  <si>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</si>
  <si>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</si>
  <si>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</si>
  <si>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</si>
  <si>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</si>
  <si>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</si>
  <si>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</si>
  <si>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</si>
  <si>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</si>
  <si>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</si>
  <si>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</si>
  <si>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</si>
  <si>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</si>
  <si>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</si>
  <si>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</si>
  <si>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</si>
  <si>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</si>
  <si>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</si>
  <si>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</si>
  <si>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</si>
  <si>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</si>
  <si>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</si>
  <si>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</si>
  <si>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</si>
  <si>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</si>
  <si>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</si>
  <si>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</si>
  <si>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</si>
  <si>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</si>
  <si>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</si>
  <si>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</si>
  <si>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</si>
  <si>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</si>
  <si>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</si>
  <si>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</si>
  <si>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</si>
  <si>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</si>
  <si>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</si>
  <si>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</si>
  <si>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</si>
  <si>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</si>
  <si>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</si>
  <si>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</si>
  <si>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</si>
  <si>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</si>
  <si>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</si>
  <si>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</si>
  <si>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</si>
  <si>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</si>
  <si>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</si>
  <si>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</si>
  <si>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</si>
  <si>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</si>
  <si>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</si>
  <si>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</si>
  <si>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</si>
  <si>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</si>
  <si>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</si>
  <si>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</si>
  <si>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</si>
  <si>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</si>
  <si>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</si>
  <si>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</si>
  <si>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</si>
  <si>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</si>
  <si>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</si>
  <si>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</si>
  <si>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</si>
  <si>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</si>
  <si>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</si>
  <si>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</si>
  <si>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</si>
  <si>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</si>
  <si>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</si>
  <si>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</si>
  <si>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</si>
  <si>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</si>
  <si>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</si>
  <si>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</si>
  <si>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</si>
  <si>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</si>
  <si>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</si>
  <si>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</si>
  <si>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</si>
  <si>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</si>
  <si>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</si>
  <si>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</si>
  <si>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</si>
  <si>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</si>
  <si>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</si>
  <si>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</si>
  <si>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</si>
  <si>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</si>
  <si>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</si>
  <si>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</si>
  <si>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</si>
  <si>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</si>
  <si>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</si>
  <si>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</si>
  <si>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</si>
  <si>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</si>
  <si>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</si>
  <si>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</si>
  <si>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</si>
  <si>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</si>
  <si>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</si>
  <si>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</si>
  <si>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</si>
  <si>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</si>
  <si>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</si>
  <si>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</si>
  <si>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</si>
  <si>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</si>
  <si>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</si>
  <si>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</si>
  <si>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</si>
  <si>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</si>
  <si>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</si>
  <si>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</si>
  <si>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</si>
  <si>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</si>
  <si>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</si>
  <si>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</si>
  <si>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</si>
  <si>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</si>
  <si>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</si>
  <si>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</si>
  <si>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</si>
  <si>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</si>
  <si>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</si>
  <si>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</si>
  <si>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</si>
  <si>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</si>
  <si>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</si>
  <si>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</si>
  <si>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</si>
  <si>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</si>
  <si>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</si>
  <si>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</si>
  <si>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</si>
  <si>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</si>
  <si>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</si>
  <si>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</si>
  <si>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</si>
  <si>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</si>
  <si>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</si>
  <si>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</si>
  <si>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</si>
  <si>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</si>
  <si>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</si>
  <si>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</si>
  <si>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</si>
  <si>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</si>
  <si>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</si>
  <si>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</si>
  <si>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</si>
  <si>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</si>
  <si>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</si>
  <si>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</si>
  <si>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</si>
  <si>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</si>
  <si>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</si>
  <si>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</si>
  <si>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</si>
  <si>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</si>
  <si>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</si>
  <si>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</si>
  <si>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</si>
  <si>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</si>
  <si>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</si>
  <si>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</si>
  <si>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</si>
  <si>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</si>
  <si>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</si>
  <si>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</si>
  <si>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</si>
  <si>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</si>
  <si>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</si>
  <si>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</si>
  <si>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</si>
  <si>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</si>
  <si>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</si>
  <si>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</si>
  <si>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</si>
  <si>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</si>
  <si>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</si>
  <si>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</si>
  <si>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</si>
  <si>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</si>
  <si>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</si>
  <si>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</si>
  <si>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</si>
  <si>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</si>
  <si>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</si>
  <si>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</si>
  <si>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</si>
  <si>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</si>
  <si>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</si>
  <si>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</si>
  <si>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</si>
  <si>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</si>
  <si>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</si>
  <si>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</si>
  <si>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</si>
  <si>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</si>
  <si>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</si>
  <si>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</si>
  <si>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</si>
  <si>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</si>
  <si>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</si>
  <si>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</si>
  <si>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</si>
  <si>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</si>
  <si>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</si>
  <si>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</si>
  <si>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</si>
  <si>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</si>
  <si>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</si>
  <si>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</si>
  <si>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</si>
  <si>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</si>
  <si>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</si>
  <si>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</si>
  <si>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</si>
  <si>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</si>
  <si>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</si>
  <si>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</si>
  <si>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</si>
  <si>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</si>
  <si>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</si>
  <si>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</si>
  <si>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</si>
  <si>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</si>
  <si>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</si>
  <si>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</si>
  <si>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</si>
  <si>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</si>
  <si>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</si>
  <si>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</si>
  <si>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</si>
  <si>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</si>
  <si>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</si>
  <si>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</si>
  <si>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</si>
  <si>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</si>
  <si>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</si>
  <si>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</si>
  <si>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</si>
  <si>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</si>
  <si>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</si>
  <si>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</si>
  <si>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</si>
  <si>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</si>
  <si>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</si>
  <si>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</si>
  <si>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</si>
  <si>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</si>
  <si>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</si>
  <si>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</si>
  <si>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</si>
  <si>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</si>
  <si>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</si>
  <si>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</si>
  <si>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</si>
  <si>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</si>
  <si>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</si>
  <si>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</si>
  <si>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</si>
  <si>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</si>
  <si>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</si>
  <si>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</si>
  <si>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</si>
  <si>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</si>
  <si>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</si>
  <si>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</si>
  <si>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</si>
  <si>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</si>
  <si>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</si>
  <si>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</si>
  <si>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</si>
  <si>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</si>
  <si>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</si>
  <si>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</si>
  <si>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</si>
  <si>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</si>
  <si>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</si>
  <si>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</si>
  <si>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</si>
  <si>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</si>
  <si>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</si>
  <si>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</si>
  <si>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</si>
  <si>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</si>
  <si>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</si>
  <si>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</si>
  <si>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</si>
  <si>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</si>
  <si>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</si>
  <si>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</si>
  <si>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</si>
  <si>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</si>
  <si>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</si>
  <si>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</si>
  <si>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</si>
  <si>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</si>
  <si>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</si>
  <si>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</si>
  <si>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</si>
  <si>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</si>
  <si>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</si>
  <si>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</si>
  <si>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</si>
  <si>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</si>
  <si>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</si>
  <si>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</si>
  <si>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</si>
  <si>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</si>
  <si>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</si>
  <si>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</si>
  <si>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</si>
  <si>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</si>
  <si>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</si>
  <si>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</si>
  <si>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</si>
  <si>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</si>
  <si>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</si>
  <si>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</si>
  <si>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</si>
  <si>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</si>
  <si>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</si>
  <si>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</si>
  <si>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</si>
  <si>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</si>
  <si>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</si>
  <si>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</si>
  <si>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</si>
  <si>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</si>
  <si>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</si>
  <si>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</si>
  <si>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</si>
  <si>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</si>
  <si>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</si>
  <si>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</si>
  <si>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</si>
  <si>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</si>
  <si>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</si>
  <si>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</si>
  <si>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</si>
  <si>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</si>
  <si>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</si>
  <si>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</si>
  <si>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</si>
  <si>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</si>
  <si>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</si>
  <si>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</si>
  <si>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</si>
  <si>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</si>
  <si>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</si>
  <si>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</si>
  <si>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</si>
  <si>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</si>
  <si>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</si>
  <si>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</si>
  <si>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</si>
  <si>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</si>
  <si>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</si>
  <si>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</si>
  <si>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</si>
  <si>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</si>
  <si>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</si>
  <si>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</si>
  <si>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</si>
  <si>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</si>
  <si>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</si>
  <si>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</si>
  <si>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</si>
  <si>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</si>
  <si>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</si>
  <si>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</si>
  <si>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</si>
  <si>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</si>
  <si>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</si>
  <si>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</si>
  <si>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</si>
  <si>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</si>
  <si>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</si>
  <si>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</si>
  <si>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</si>
  <si>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</si>
  <si>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</si>
  <si>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</si>
  <si>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</si>
  <si>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</si>
  <si>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</si>
  <si>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</si>
  <si>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</si>
  <si>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</si>
  <si>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</si>
  <si>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</si>
  <si>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</si>
  <si>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</si>
  <si>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</si>
  <si>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</si>
  <si>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</si>
  <si>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</si>
  <si>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</si>
  <si>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</si>
  <si>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</si>
  <si>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</si>
  <si>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</si>
  <si>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</si>
  <si>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</si>
  <si>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</si>
  <si>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</si>
  <si>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</si>
  <si>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</si>
  <si>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</si>
  <si>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</si>
  <si>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</si>
  <si>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</si>
  <si>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</si>
  <si>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</si>
  <si>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</si>
  <si>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</si>
  <si>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</si>
  <si>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</si>
  <si>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</si>
  <si>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</si>
  <si>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</si>
  <si>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</si>
  <si>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</si>
  <si>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</si>
  <si>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</si>
  <si>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</si>
  <si>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</si>
  <si>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</si>
  <si>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</si>
  <si>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</si>
  <si>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</si>
  <si>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</si>
  <si>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</si>
  <si>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</si>
  <si>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</si>
  <si>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</si>
  <si>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</si>
  <si>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</si>
  <si>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</si>
  <si>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</si>
  <si>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</si>
  <si>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</si>
  <si>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</si>
  <si>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</si>
  <si>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</si>
  <si>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</si>
  <si>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</si>
  <si>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</si>
  <si>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</si>
  <si>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</si>
  <si>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</si>
  <si>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</si>
  <si>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</si>
  <si>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</si>
  <si>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</si>
  <si>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</si>
  <si>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</si>
  <si>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</si>
  <si>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</si>
  <si>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</si>
  <si>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</si>
  <si>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</si>
  <si>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</si>
  <si>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</si>
  <si>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</si>
  <si>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</si>
  <si>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</si>
  <si>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</si>
  <si>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</si>
  <si>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</si>
  <si>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</si>
  <si>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</si>
  <si>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</si>
  <si>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</si>
  <si>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</si>
  <si>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</si>
  <si>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</si>
  <si>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</si>
  <si>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</si>
  <si>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</si>
  <si>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</si>
  <si>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</si>
  <si>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</si>
  <si>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</si>
  <si>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</si>
  <si>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</si>
  <si>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</si>
  <si>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</si>
  <si>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</si>
  <si>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</si>
  <si>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</si>
  <si>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</si>
  <si>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</si>
  <si>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</si>
  <si>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</si>
  <si>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</si>
  <si>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</si>
  <si>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</si>
  <si>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</si>
  <si>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</si>
  <si>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</si>
  <si>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</si>
  <si>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</si>
  <si>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</si>
  <si>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</si>
  <si>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</si>
  <si>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</si>
  <si>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</si>
  <si>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</si>
  <si>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</si>
  <si>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</si>
  <si>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</si>
  <si>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</si>
  <si>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</si>
  <si>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</si>
  <si>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</si>
  <si>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</si>
  <si>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</si>
  <si>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</si>
  <si>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</si>
  <si>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</si>
  <si>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</si>
  <si>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</si>
  <si>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</si>
  <si>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</si>
  <si>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</si>
  <si>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</si>
  <si>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</si>
  <si>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</si>
  <si>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</si>
  <si>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</si>
  <si>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</si>
  <si>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</si>
  <si>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</si>
  <si>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</si>
  <si>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</si>
  <si>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</si>
  <si>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</si>
  <si>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</si>
  <si>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</si>
  <si>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</si>
  <si>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</si>
  <si>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</si>
  <si>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</si>
  <si>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</si>
  <si>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</si>
  <si>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</si>
  <si>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</si>
  <si>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</si>
  <si>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</si>
  <si>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</si>
  <si>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</si>
  <si>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</si>
  <si>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</si>
  <si>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</si>
  <si>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</si>
  <si>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</si>
  <si>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</si>
  <si>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</si>
  <si>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</si>
  <si>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</si>
  <si>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</si>
  <si>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</si>
  <si>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</si>
  <si>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</si>
  <si>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</si>
  <si>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</si>
  <si>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</si>
  <si>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</si>
  <si>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</si>
  <si>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</si>
  <si>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</si>
  <si>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</si>
  <si>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</si>
  <si>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</si>
  <si>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</si>
  <si>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</si>
  <si>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</si>
  <si>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</si>
  <si>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</si>
  <si>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</si>
  <si>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</si>
  <si>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</si>
  <si>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</si>
  <si>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</si>
  <si>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</si>
  <si>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</si>
  <si>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</si>
  <si>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</si>
  <si>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</si>
  <si>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</si>
  <si>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</si>
  <si>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</si>
  <si>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</si>
  <si>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</si>
  <si>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</si>
  <si>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</si>
  <si>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</si>
  <si>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</si>
  <si>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</si>
  <si>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</si>
  <si>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</si>
  <si>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</si>
  <si>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</si>
  <si>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</si>
  <si>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</si>
  <si>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</si>
  <si>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</si>
  <si>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</si>
  <si>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</si>
  <si>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</si>
  <si>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</si>
  <si>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</si>
  <si>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</si>
  <si>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</si>
  <si>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</si>
  <si>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</si>
  <si>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</si>
  <si>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</si>
  <si>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</si>
  <si>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</si>
  <si>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</si>
  <si>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</si>
  <si>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</si>
  <si>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</si>
  <si>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</si>
  <si>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</si>
  <si>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</si>
  <si>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</si>
  <si>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</si>
  <si>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</si>
  <si>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</si>
  <si>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</si>
  <si>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</si>
  <si>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</si>
  <si>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</si>
  <si>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</si>
  <si>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</si>
  <si>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</si>
  <si>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</si>
  <si>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</si>
  <si>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</si>
  <si>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</si>
  <si>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</si>
  <si>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</si>
  <si>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</si>
  <si>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</si>
  <si>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</si>
  <si>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</si>
  <si>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</si>
  <si>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</si>
  <si>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</si>
  <si>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</si>
  <si>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</si>
  <si>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</si>
  <si>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</si>
  <si>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</si>
  <si>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</si>
  <si>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</si>
  <si>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</si>
  <si>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</si>
  <si>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</si>
  <si>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</si>
  <si>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</si>
  <si>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</si>
  <si>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</si>
  <si>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</si>
  <si>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</si>
  <si>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</si>
  <si>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</si>
  <si>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</si>
  <si>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</si>
  <si>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</si>
  <si>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</si>
  <si>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</si>
  <si>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</si>
  <si>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</si>
  <si>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</si>
  <si>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</si>
  <si>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</si>
  <si>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</si>
  <si>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</si>
  <si>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</si>
  <si>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</si>
  <si>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</si>
  <si>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</si>
  <si>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</si>
  <si>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</si>
  <si>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</si>
  <si>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</si>
  <si>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</si>
  <si>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</si>
  <si>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</si>
  <si>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</si>
  <si>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</si>
  <si>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</si>
  <si>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</si>
  <si>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</si>
  <si>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</si>
  <si>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</si>
  <si>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</si>
  <si>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</si>
  <si>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</si>
  <si>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</si>
  <si>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</si>
  <si>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</si>
  <si>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</si>
  <si>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</si>
  <si>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</si>
  <si>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</si>
  <si>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</si>
  <si>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</si>
  <si>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</si>
  <si>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</si>
  <si>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</si>
  <si>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</si>
  <si>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</si>
  <si>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</si>
  <si>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</si>
  <si>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</si>
  <si>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</si>
  <si>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</si>
  <si>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</si>
  <si>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</si>
  <si>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</si>
  <si>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</si>
  <si>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</si>
  <si>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</si>
  <si>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</si>
  <si>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</si>
  <si>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</si>
  <si>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</si>
  <si>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</si>
  <si>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</si>
  <si>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</si>
  <si>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</si>
  <si>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</si>
  <si>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</si>
  <si>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</si>
  <si>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</si>
  <si>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</si>
  <si>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</si>
  <si>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</si>
  <si>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</si>
  <si>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</si>
  <si>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</si>
  <si>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</si>
  <si>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</si>
  <si>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</si>
  <si>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</si>
  <si>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</si>
  <si>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</si>
  <si>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</si>
  <si>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</si>
  <si>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</si>
  <si>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</si>
  <si>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</si>
  <si>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</si>
  <si>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</si>
  <si>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</si>
  <si>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</si>
  <si>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</si>
  <si>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</si>
  <si>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</si>
  <si>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</si>
  <si>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</si>
  <si>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</si>
  <si>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</si>
  <si>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</si>
  <si>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</si>
  <si>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</si>
  <si>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</si>
  <si>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</si>
  <si>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</si>
  <si>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</si>
  <si>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</si>
  <si>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</si>
  <si>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</si>
  <si>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</si>
  <si>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</si>
  <si>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</si>
  <si>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</si>
  <si>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</si>
  <si>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</si>
  <si>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</si>
  <si>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</si>
  <si>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</si>
  <si>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</si>
  <si>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</si>
  <si>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</si>
  <si>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</si>
  <si>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</si>
  <si>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</si>
  <si>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</si>
  <si>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</si>
  <si>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</si>
  <si>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</si>
  <si>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</si>
  <si>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</si>
  <si>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</si>
  <si>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</si>
  <si>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</si>
  <si>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</si>
  <si>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</si>
  <si>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</si>
  <si>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</si>
  <si>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</si>
  <si>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</si>
  <si>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</si>
  <si>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</si>
  <si>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</si>
  <si>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</si>
  <si>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</si>
  <si>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</si>
  <si>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</si>
  <si>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</si>
  <si>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</si>
  <si>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</si>
  <si>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</si>
  <si>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</si>
  <si>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</si>
  <si>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</si>
  <si>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</si>
  <si>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</si>
  <si>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</si>
  <si>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</si>
  <si>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</si>
  <si>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</si>
  <si>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</si>
  <si>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</si>
  <si>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</si>
  <si>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</si>
  <si>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</si>
  <si>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</si>
  <si>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</si>
  <si>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</si>
  <si>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</si>
  <si>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</si>
  <si>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</si>
  <si>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</si>
  <si>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</si>
  <si>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</si>
  <si>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</si>
  <si>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</si>
  <si>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</si>
  <si>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</si>
  <si>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</si>
  <si>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</si>
  <si>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</si>
  <si>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</si>
  <si>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</si>
  <si>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</si>
  <si>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</si>
  <si>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</si>
  <si>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</si>
  <si>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</si>
  <si>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</si>
  <si>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</si>
  <si>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</si>
  <si>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</si>
  <si>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</si>
  <si>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</si>
  <si>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</si>
  <si>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</si>
  <si>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</si>
  <si>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</si>
  <si>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</si>
  <si>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</si>
  <si>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</si>
  <si>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</si>
  <si>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</si>
  <si>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</si>
  <si>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</si>
  <si>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</si>
  <si>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</si>
  <si>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</si>
  <si>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</si>
  <si>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</si>
  <si>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</si>
  <si>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</si>
  <si>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</si>
  <si>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</si>
  <si>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</si>
  <si>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</si>
  <si>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</si>
  <si>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</si>
  <si>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</si>
  <si>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</si>
  <si>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</si>
  <si>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</si>
  <si>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</si>
  <si>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</si>
  <si>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</si>
  <si>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</si>
  <si>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</si>
  <si>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</si>
  <si>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</si>
  <si>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</si>
  <si>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</si>
  <si>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</si>
  <si>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</si>
  <si>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</si>
  <si>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</si>
  <si>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</si>
  <si>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</si>
  <si>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</si>
  <si>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</si>
  <si>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</si>
  <si>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</si>
  <si>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</si>
  <si>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</si>
  <si>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</si>
  <si>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</si>
  <si>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</si>
  <si>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</si>
  <si>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</si>
  <si>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</si>
  <si>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</si>
  <si>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</si>
  <si>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</si>
  <si>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</si>
  <si>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</si>
  <si>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</si>
  <si>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</si>
  <si>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</si>
  <si>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</si>
  <si>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</si>
  <si>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</si>
  <si>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</si>
  <si>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</si>
  <si>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</si>
  <si>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</si>
  <si>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</si>
  <si>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</si>
  <si>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</si>
  <si>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</si>
  <si>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</si>
  <si>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</si>
  <si>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</si>
  <si>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</si>
  <si>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</si>
  <si>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</si>
  <si>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</si>
  <si>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</si>
  <si>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</si>
  <si>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</si>
  <si>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</si>
  <si>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</si>
  <si>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</si>
  <si>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</si>
  <si>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</si>
  <si>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</si>
  <si>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</si>
  <si>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</si>
  <si>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</si>
  <si>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</si>
  <si>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</si>
  <si>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</si>
  <si>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</si>
  <si>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</si>
  <si>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</si>
  <si>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</si>
  <si>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</si>
  <si>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</si>
  <si>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</si>
  <si>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</si>
  <si>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</si>
  <si>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</si>
  <si>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</si>
  <si>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</si>
  <si>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</si>
  <si>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</si>
  <si>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</si>
  <si>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</si>
  <si>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</si>
  <si>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</si>
  <si>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</si>
  <si>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</si>
  <si>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</si>
  <si>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</si>
  <si>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</si>
  <si>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</si>
  <si>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</si>
  <si>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</si>
  <si>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</si>
  <si>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</si>
  <si>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</si>
  <si>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</si>
  <si>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</si>
  <si>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</si>
  <si>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</si>
  <si>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</si>
  <si>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</si>
  <si>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</si>
  <si>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</si>
  <si>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</si>
  <si>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</si>
  <si>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</si>
  <si>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</si>
  <si>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</si>
  <si>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</si>
  <si>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</si>
  <si>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</si>
  <si>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</si>
  <si>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</si>
  <si>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</si>
  <si>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</si>
  <si>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</si>
  <si>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</si>
  <si>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</si>
  <si>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</si>
  <si>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</si>
  <si>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</si>
  <si>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</si>
  <si>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</si>
  <si>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</si>
  <si>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</si>
  <si>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</si>
  <si>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</si>
  <si>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</si>
  <si>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</si>
  <si>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</si>
  <si>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</si>
  <si>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</si>
  <si>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</si>
  <si>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</si>
  <si>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</si>
  <si>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</si>
  <si>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</si>
  <si>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</si>
  <si>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</si>
  <si>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</si>
  <si>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</si>
  <si>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</si>
  <si>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</si>
  <si>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</si>
  <si>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</si>
  <si>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</si>
  <si>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</si>
  <si>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</si>
  <si>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</si>
  <si>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</si>
  <si>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</si>
  <si>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</si>
  <si>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</si>
  <si>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</si>
  <si>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</si>
  <si>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</si>
  <si>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</si>
  <si>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</si>
  <si>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</si>
  <si>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</si>
  <si>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</si>
  <si>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</si>
  <si>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</si>
  <si>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</si>
  <si>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</si>
  <si>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</si>
  <si>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</si>
  <si>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</si>
  <si>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</si>
  <si>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</si>
  <si>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</si>
  <si>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</si>
  <si>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</si>
  <si>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</si>
  <si>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</si>
  <si>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</si>
  <si>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</si>
  <si>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</si>
  <si>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</si>
  <si>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</si>
  <si>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</si>
  <si>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</si>
  <si>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</si>
  <si>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</si>
  <si>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</si>
  <si>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</si>
  <si>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</si>
  <si>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</si>
  <si>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</si>
  <si>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</si>
  <si>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</si>
  <si>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</si>
  <si>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</si>
  <si>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</si>
  <si>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</si>
  <si>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</si>
  <si>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</si>
  <si>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</si>
  <si>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</si>
  <si>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</si>
  <si>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</si>
  <si>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</si>
  <si>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</si>
  <si>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</si>
  <si>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</si>
  <si>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</si>
  <si>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</si>
  <si>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</si>
  <si>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</si>
  <si>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</si>
  <si>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</si>
  <si>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</si>
  <si>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</si>
  <si>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</si>
  <si>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</si>
  <si>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</si>
  <si>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</si>
  <si>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</si>
  <si>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</si>
  <si>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</si>
  <si>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</si>
  <si>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</si>
  <si>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</si>
  <si>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</si>
  <si>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</si>
  <si>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</si>
  <si>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</si>
  <si>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</si>
  <si>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</si>
  <si>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</si>
  <si>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</si>
  <si>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</si>
  <si>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</si>
  <si>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</si>
  <si>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</si>
  <si>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</si>
  <si>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</si>
  <si>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</si>
  <si>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</si>
  <si>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</si>
  <si>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</si>
  <si>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</si>
  <si>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</si>
  <si>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</si>
  <si>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</si>
  <si>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</si>
  <si>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</si>
  <si>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</si>
  <si>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</si>
  <si>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</si>
  <si>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</si>
  <si>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</si>
  <si>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</si>
  <si>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</si>
  <si>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</si>
  <si>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</si>
  <si>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</si>
  <si>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</si>
  <si>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</si>
  <si>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</si>
  <si>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</si>
  <si>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</si>
  <si>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</si>
  <si>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</si>
  <si>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</si>
  <si>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</si>
  <si>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</si>
  <si>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</si>
  <si>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</si>
  <si>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</si>
  <si>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</si>
  <si>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</si>
  <si>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</si>
  <si>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</si>
  <si>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</si>
  <si>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</si>
  <si>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</si>
  <si>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</si>
  <si>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</si>
  <si>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</si>
  <si>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</si>
  <si>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</si>
  <si>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</si>
  <si>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</si>
  <si>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</si>
  <si>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</si>
  <si>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</si>
  <si>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</si>
  <si>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</si>
  <si>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</si>
  <si>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</si>
  <si>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</si>
  <si>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</si>
  <si>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</si>
  <si>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</si>
  <si>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</si>
  <si>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</si>
  <si>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</si>
  <si>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</si>
  <si>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</si>
  <si>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</si>
  <si>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</si>
  <si>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</si>
  <si>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</si>
  <si>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</si>
  <si>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</si>
  <si>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</si>
  <si>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</si>
  <si>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</si>
  <si>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</si>
  <si>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</si>
  <si>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</si>
  <si>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</si>
  <si>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</si>
  <si>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</si>
  <si>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</si>
  <si>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</si>
  <si>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</si>
  <si>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</si>
  <si>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</si>
  <si>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</si>
  <si>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</si>
  <si>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</si>
  <si>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</si>
  <si>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</si>
  <si>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</si>
  <si>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</si>
  <si>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</si>
  <si>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</si>
  <si>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</si>
  <si>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</si>
  <si>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</si>
  <si>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</si>
  <si>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</si>
  <si>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</si>
  <si>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</si>
  <si>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</si>
  <si>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</si>
  <si>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</si>
  <si>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</si>
  <si>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</si>
  <si>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</si>
  <si>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</si>
  <si>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</si>
  <si>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</si>
  <si>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</si>
  <si>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</si>
  <si>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</si>
  <si>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</si>
  <si>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</si>
  <si>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</si>
  <si>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</si>
  <si>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</si>
  <si>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</si>
  <si>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</si>
  <si>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</si>
  <si>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</si>
  <si>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</si>
  <si>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</si>
  <si>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</si>
  <si>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</si>
  <si>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</si>
  <si>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</si>
  <si>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</si>
  <si>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</si>
  <si>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</si>
  <si>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</si>
  <si>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</si>
  <si>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</si>
  <si>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</si>
  <si>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</si>
  <si>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</si>
  <si>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</si>
  <si>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</si>
  <si>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</si>
  <si>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</si>
  <si>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</si>
  <si>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</si>
  <si>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</si>
  <si>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</si>
  <si>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</si>
  <si>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</si>
  <si>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</si>
  <si>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</si>
  <si>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</si>
  <si>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</si>
  <si>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</si>
  <si>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</si>
  <si>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</si>
  <si>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</si>
  <si>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</si>
  <si>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</si>
  <si>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</si>
  <si>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</si>
  <si>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</si>
  <si>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</si>
  <si>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</si>
  <si>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</si>
  <si>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</si>
  <si>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</si>
  <si>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</si>
  <si>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</si>
  <si>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</si>
  <si>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</si>
  <si>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</si>
  <si>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</si>
  <si>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</si>
  <si>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</si>
  <si>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</si>
  <si>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</si>
  <si>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</si>
  <si>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</si>
  <si>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</si>
  <si>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</si>
  <si>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</si>
  <si>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</si>
  <si>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</si>
  <si>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</si>
  <si>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</si>
  <si>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</si>
  <si>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</si>
  <si>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</si>
  <si>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</si>
  <si>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</si>
  <si>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</si>
  <si>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</si>
  <si>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</si>
  <si>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</si>
  <si>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</si>
  <si>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</si>
  <si>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</si>
  <si>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</si>
  <si>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</si>
  <si>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</si>
  <si>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</si>
  <si>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</si>
  <si>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</si>
  <si>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</si>
  <si>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</si>
  <si>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</si>
  <si>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</si>
  <si>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</si>
  <si>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</si>
  <si>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</si>
  <si>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</si>
  <si>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</si>
  <si>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</si>
  <si>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</si>
  <si>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</si>
  <si>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</si>
  <si>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</si>
  <si>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</si>
  <si>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</si>
  <si>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</si>
  <si>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</si>
  <si>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</si>
  <si>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</si>
  <si>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</si>
  <si>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</si>
  <si>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</si>
  <si>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</si>
  <si>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</si>
  <si>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</si>
  <si>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</si>
  <si>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</si>
  <si>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</si>
  <si>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</si>
  <si>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</si>
  <si>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</si>
  <si>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</si>
  <si>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</si>
  <si>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</si>
  <si>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</si>
  <si>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</si>
  <si>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</si>
  <si>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</si>
  <si>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</si>
  <si>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</si>
  <si>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</si>
  <si>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</si>
  <si>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</si>
  <si>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</si>
  <si>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</si>
  <si>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</si>
  <si>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</si>
  <si>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</si>
  <si>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</si>
  <si>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</si>
  <si>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</si>
  <si>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</si>
  <si>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</si>
  <si>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</si>
  <si>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</si>
  <si>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</si>
  <si>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</si>
  <si>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</si>
  <si>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</si>
  <si>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</si>
  <si>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</si>
  <si>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</si>
  <si>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</si>
  <si>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</si>
  <si>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</si>
  <si>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</si>
  <si>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</si>
  <si>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</si>
  <si>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</si>
  <si>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</si>
  <si>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</si>
  <si>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</si>
  <si>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</si>
  <si>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</si>
  <si>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</si>
  <si>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</si>
  <si>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</si>
  <si>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</si>
  <si>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</si>
  <si>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</si>
  <si>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</si>
  <si>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</si>
  <si>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</si>
  <si>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</si>
  <si>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</si>
  <si>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</si>
  <si>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</si>
  <si>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</si>
  <si>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</si>
  <si>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</si>
  <si>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</si>
  <si>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</si>
  <si>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</si>
  <si>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</si>
  <si>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</si>
  <si>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</si>
  <si>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</si>
  <si>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</si>
  <si>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</si>
  <si>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</si>
  <si>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</si>
  <si>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</si>
  <si>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</si>
  <si>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</si>
  <si>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</si>
  <si>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</si>
  <si>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</si>
  <si>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</si>
  <si>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</si>
  <si>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</si>
  <si>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</si>
  <si>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</si>
  <si>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</si>
  <si>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</si>
  <si>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</si>
  <si>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</si>
  <si>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</si>
  <si>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</si>
  <si>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</si>
  <si>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</si>
  <si>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</si>
  <si>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</si>
  <si>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</si>
  <si>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</si>
  <si>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</si>
  <si>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</si>
  <si>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</si>
  <si>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</si>
  <si>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</si>
  <si>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</si>
  <si>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</si>
  <si>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</si>
  <si>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</si>
  <si>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</si>
  <si>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</si>
  <si>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</si>
  <si>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</si>
  <si>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</si>
  <si>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</si>
  <si>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</si>
  <si>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</si>
  <si>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</si>
  <si>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</si>
  <si>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</si>
  <si>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</si>
  <si>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</si>
  <si>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</si>
  <si>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</si>
  <si>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</si>
  <si>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</si>
  <si>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</si>
  <si>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</si>
  <si>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</si>
  <si>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</si>
  <si>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</si>
  <si>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</si>
  <si>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</si>
  <si>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</si>
  <si>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</si>
  <si>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</si>
  <si>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</si>
  <si>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</si>
  <si>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</si>
  <si>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</si>
  <si>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</si>
  <si>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</si>
  <si>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</si>
  <si>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</si>
  <si>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</si>
  <si>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</si>
  <si>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</si>
  <si>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</si>
  <si>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</si>
  <si>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</si>
  <si>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</si>
  <si>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</si>
  <si>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</si>
  <si>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</si>
  <si>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</si>
  <si>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</si>
  <si>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</si>
  <si>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</si>
  <si>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</si>
  <si>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</si>
  <si>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</si>
  <si>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</si>
  <si>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</si>
  <si>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</si>
  <si>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</si>
  <si>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</si>
  <si>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</si>
  <si>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</si>
  <si>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</si>
  <si>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</si>
  <si>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</si>
  <si>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</si>
  <si>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</si>
  <si>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</si>
  <si>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</si>
  <si>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</si>
  <si>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</si>
  <si>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</si>
  <si>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</si>
  <si>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</si>
  <si>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</si>
  <si>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</si>
  <si>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</si>
  <si>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</si>
  <si>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</si>
  <si>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</si>
  <si>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</si>
  <si>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</si>
  <si>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</si>
  <si>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</si>
  <si>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</si>
  <si>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</si>
  <si>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</si>
  <si>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</si>
  <si>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</si>
  <si>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</si>
  <si>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</si>
  <si>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</si>
  <si>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</si>
  <si>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</si>
  <si>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</si>
  <si>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</si>
  <si>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</si>
  <si>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</si>
  <si>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</si>
  <si>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</si>
  <si>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</si>
  <si>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</si>
  <si>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</si>
  <si>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</si>
  <si>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</si>
  <si>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</si>
  <si>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</si>
  <si>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</si>
  <si>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</si>
  <si>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</si>
  <si>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</si>
  <si>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</si>
  <si>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</si>
  <si>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</si>
  <si>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</si>
  <si>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</si>
  <si>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</si>
  <si>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</si>
  <si>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</si>
  <si>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</si>
  <si>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</si>
  <si>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</si>
  <si>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</si>
  <si>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</si>
  <si>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</si>
  <si>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</si>
  <si>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</si>
  <si>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</si>
  <si>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</si>
  <si>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</si>
  <si>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</si>
  <si>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</si>
  <si>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</si>
  <si>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</si>
  <si>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</si>
  <si>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</si>
  <si>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</si>
  <si>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</si>
  <si>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</si>
  <si>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</si>
  <si>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</si>
  <si>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</si>
  <si>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</si>
  <si>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</si>
  <si>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</si>
  <si>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</si>
  <si>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</si>
  <si>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</si>
  <si>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</si>
  <si>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</si>
  <si>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</si>
  <si>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</si>
  <si>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</si>
  <si>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</si>
  <si>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</si>
  <si>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</si>
  <si>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</si>
  <si>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</si>
  <si>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</si>
  <si>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</si>
  <si>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</si>
  <si>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</si>
  <si>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</si>
  <si>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</si>
  <si>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</si>
  <si>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</si>
  <si>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</si>
  <si>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</si>
  <si>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</si>
  <si>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</si>
  <si>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</si>
  <si>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</si>
  <si>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</si>
  <si>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</si>
  <si>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</si>
  <si>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</si>
  <si>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</si>
  <si>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</si>
  <si>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</si>
  <si>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</si>
  <si>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</si>
  <si>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</si>
  <si>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</si>
  <si>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</si>
  <si>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</si>
  <si>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</si>
  <si>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</si>
  <si>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</si>
  <si>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</si>
  <si>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</si>
  <si>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</si>
  <si>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</si>
  <si>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</si>
  <si>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</si>
  <si>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</si>
  <si>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</si>
  <si>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</si>
  <si>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</si>
  <si>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</si>
  <si>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</si>
  <si>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</si>
  <si>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</si>
  <si>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</si>
  <si>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</si>
  <si>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</si>
  <si>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</si>
  <si>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</si>
  <si>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</si>
  <si>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</si>
  <si>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</si>
  <si>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</si>
  <si>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</si>
  <si>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</si>
  <si>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</si>
  <si>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</si>
  <si>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</si>
  <si>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</si>
  <si>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</si>
  <si>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</si>
  <si>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</si>
  <si>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</si>
  <si>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</si>
  <si>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</si>
  <si>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</si>
  <si>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</si>
  <si>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</si>
  <si>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</si>
  <si>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</si>
  <si>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</si>
  <si>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</si>
  <si>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</si>
  <si>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</si>
  <si>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</si>
  <si>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</si>
  <si>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</si>
  <si>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</si>
  <si>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</si>
  <si>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</si>
  <si>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</si>
  <si>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</si>
  <si>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</si>
  <si>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</si>
  <si>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</si>
  <si>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</si>
  <si>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</si>
  <si>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</si>
  <si>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</si>
  <si>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</si>
  <si>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</si>
  <si>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</si>
  <si>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</si>
  <si>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</si>
  <si>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</si>
  <si>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</si>
  <si>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</si>
  <si>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</si>
  <si>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</si>
  <si>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</si>
  <si>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</si>
  <si>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</si>
  <si>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</si>
  <si>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</si>
  <si>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</si>
  <si>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</si>
  <si>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</si>
  <si>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</si>
  <si>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</si>
  <si>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</si>
  <si>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</si>
  <si>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</si>
  <si>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</si>
  <si>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</si>
  <si>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</si>
  <si>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</si>
  <si>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</si>
  <si>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</si>
  <si>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</si>
  <si>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</si>
  <si>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</si>
  <si>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</si>
  <si>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</si>
  <si>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</si>
  <si>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</si>
  <si>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</si>
  <si>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</si>
  <si>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</si>
  <si>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</si>
  <si>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</si>
  <si>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</si>
  <si>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</si>
  <si>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</si>
  <si>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</si>
  <si>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</si>
  <si>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</si>
  <si>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</si>
  <si>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</si>
  <si>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</si>
  <si>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</si>
  <si>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</si>
  <si>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</si>
  <si>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</si>
  <si>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</si>
  <si>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</si>
  <si>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</si>
  <si>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</si>
  <si>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</si>
  <si>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</si>
  <si>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</si>
  <si>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</si>
  <si>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</si>
  <si>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</si>
  <si>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</si>
  <si>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</si>
  <si>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</si>
  <si>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</si>
  <si>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</si>
  <si>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</si>
  <si>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</si>
  <si>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</si>
  <si>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</si>
  <si>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</si>
  <si>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</si>
  <si>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</si>
  <si>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</si>
  <si>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</si>
  <si>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</si>
  <si>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</si>
  <si>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</si>
  <si>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</si>
  <si>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</si>
  <si>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</si>
  <si>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</si>
  <si>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</si>
  <si>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</si>
  <si>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</si>
  <si>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</si>
  <si>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</si>
  <si>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</si>
  <si>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</si>
  <si>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</si>
  <si>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</si>
  <si>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</si>
  <si>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</si>
  <si>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</si>
  <si>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</si>
  <si>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</si>
  <si>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</si>
  <si>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</si>
  <si>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</si>
  <si>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</si>
  <si>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</si>
  <si>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</si>
  <si>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</si>
  <si>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</si>
  <si>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</si>
  <si>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</si>
  <si>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</si>
  <si>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</si>
  <si>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</si>
  <si>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</si>
  <si>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</si>
  <si>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</si>
  <si>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</si>
  <si>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</si>
  <si>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</si>
  <si>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</si>
  <si>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</si>
  <si>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</si>
  <si>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</si>
  <si>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</si>
  <si>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</si>
  <si>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</si>
  <si>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</si>
  <si>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</si>
  <si>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</si>
  <si>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</si>
  <si>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</si>
  <si>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</si>
  <si>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</si>
  <si>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</si>
  <si>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</si>
  <si>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</si>
  <si>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</si>
  <si>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</si>
  <si>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</si>
  <si>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</si>
  <si>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</si>
  <si>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</si>
  <si>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</si>
  <si>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</si>
  <si>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</si>
  <si>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</si>
  <si>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</si>
  <si>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</si>
  <si>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</si>
  <si>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</si>
  <si>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</si>
  <si>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</si>
  <si>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</si>
  <si>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</si>
  <si>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</si>
  <si>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</si>
  <si>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</si>
  <si>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</si>
  <si>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</si>
  <si>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</si>
  <si>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</si>
  <si>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</si>
  <si>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</si>
  <si>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</si>
  <si>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</si>
  <si>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</si>
  <si>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</si>
  <si>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</si>
  <si>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</si>
  <si>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</si>
  <si>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</si>
  <si>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</si>
  <si>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</si>
  <si>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</si>
  <si>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</si>
  <si>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</si>
  <si>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</si>
  <si>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</si>
  <si>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</si>
  <si>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</si>
  <si>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</si>
  <si>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</si>
  <si>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</si>
  <si>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</si>
  <si>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</si>
  <si>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</si>
  <si>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</si>
  <si>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</si>
  <si>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</si>
  <si>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</si>
  <si>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</si>
  <si>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</si>
  <si>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</si>
  <si>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</si>
  <si>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</si>
  <si>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</si>
  <si>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</si>
  <si>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</si>
  <si>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</si>
  <si>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</si>
  <si>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</si>
  <si>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</si>
  <si>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</si>
  <si>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</si>
  <si>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</si>
  <si>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</si>
  <si>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</si>
  <si>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</si>
  <si>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</si>
  <si>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</si>
  <si>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</si>
  <si>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</si>
  <si>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</si>
  <si>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</si>
  <si>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</si>
  <si>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</si>
  <si>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</si>
  <si>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</si>
  <si>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</si>
  <si>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</si>
  <si>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</si>
  <si>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</si>
  <si>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</si>
  <si>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</si>
  <si>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</si>
  <si>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</si>
  <si>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</si>
  <si>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</si>
  <si>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</si>
  <si>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</si>
  <si>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</si>
  <si>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</si>
  <si>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</si>
  <si>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</si>
  <si>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</si>
  <si>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</si>
  <si>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</si>
  <si>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</si>
  <si>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</si>
  <si>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</si>
  <si>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</si>
  <si>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</si>
  <si>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</si>
  <si>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</si>
  <si>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</si>
  <si>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</si>
  <si>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</si>
  <si>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</si>
  <si>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</si>
  <si>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</si>
  <si>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</si>
  <si>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</si>
  <si>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</si>
  <si>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</si>
  <si>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</si>
  <si>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</si>
  <si>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</si>
  <si>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</si>
  <si>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</si>
  <si>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</si>
  <si>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</si>
  <si>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</si>
  <si>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</si>
  <si>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</si>
  <si>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</si>
  <si>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</si>
  <si>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</si>
  <si>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</si>
  <si>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</si>
  <si>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</si>
  <si>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</si>
  <si>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</si>
  <si>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</si>
  <si>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</si>
  <si>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</si>
  <si>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</si>
  <si>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</si>
  <si>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</si>
  <si>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</si>
  <si>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</si>
  <si>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</si>
  <si>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</si>
  <si>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</si>
  <si>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</si>
  <si>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</si>
  <si>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</si>
  <si>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</si>
  <si>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</si>
  <si>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</si>
  <si>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</si>
  <si>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</si>
  <si>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</si>
  <si>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</si>
  <si>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</si>
  <si>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</si>
  <si>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</si>
  <si>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</si>
  <si>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</si>
  <si>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</si>
  <si>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</si>
  <si>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</si>
  <si>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</si>
  <si>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</si>
  <si>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</si>
  <si>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</si>
  <si>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</si>
  <si>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</si>
  <si>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</si>
  <si>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</si>
  <si>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</si>
  <si>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</si>
  <si>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</si>
  <si>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</si>
  <si>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</si>
  <si>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</si>
  <si>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</si>
  <si>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</si>
  <si>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</si>
  <si>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</si>
  <si>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</si>
  <si>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</si>
  <si>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</si>
  <si>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</si>
  <si>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</si>
  <si>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</si>
  <si>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</si>
  <si>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</si>
  <si>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</si>
  <si>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</si>
  <si>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</si>
  <si>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</si>
  <si>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</si>
  <si>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</si>
  <si>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</si>
  <si>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</si>
  <si>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</si>
  <si>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</si>
  <si>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</si>
  <si>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</si>
  <si>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</si>
  <si>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</si>
  <si>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</si>
  <si>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</si>
  <si>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</si>
  <si>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</si>
  <si>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</si>
  <si>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</si>
  <si>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</si>
  <si>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</si>
  <si>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</si>
  <si>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</si>
  <si>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</si>
  <si>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</si>
  <si>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</si>
  <si>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</si>
  <si>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</si>
  <si>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</si>
  <si>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</si>
  <si>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</si>
  <si>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</si>
  <si>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</si>
  <si>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</si>
  <si>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</si>
  <si>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</si>
  <si>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</si>
  <si>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</si>
  <si>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</si>
  <si>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</si>
  <si>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</si>
  <si>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</si>
  <si>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</si>
  <si>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</si>
  <si>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</si>
  <si>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</si>
  <si>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</si>
  <si>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</si>
  <si>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</si>
  <si>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</si>
  <si>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</si>
  <si>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</si>
  <si>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</si>
  <si>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</si>
  <si>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</si>
  <si>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</si>
  <si>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</si>
  <si>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</si>
  <si>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</si>
  <si>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</si>
  <si>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</si>
  <si>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</si>
  <si>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</si>
  <si>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</si>
  <si>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</si>
  <si>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</si>
  <si>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</si>
  <si>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</si>
  <si>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</si>
  <si>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</si>
  <si>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</si>
  <si>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</si>
  <si>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</si>
  <si>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</si>
  <si>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</si>
  <si>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</si>
  <si>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</si>
  <si>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</si>
  <si>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</si>
  <si>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</si>
  <si>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</si>
  <si>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</si>
  <si>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</si>
  <si>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</si>
  <si>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</si>
  <si>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</si>
  <si>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</si>
  <si>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</si>
  <si>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</si>
  <si>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</si>
  <si>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</si>
  <si>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</si>
  <si>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</si>
  <si>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</si>
  <si>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</si>
  <si>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</si>
  <si>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</si>
  <si>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</si>
  <si>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</si>
  <si>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</si>
  <si>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</si>
  <si>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</si>
  <si>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</si>
  <si>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</si>
  <si>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</si>
  <si>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</si>
  <si>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</si>
  <si>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</si>
  <si>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</si>
  <si>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</si>
  <si>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</si>
  <si>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</si>
  <si>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</si>
  <si>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</si>
  <si>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</si>
  <si>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</si>
  <si>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</si>
  <si>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</si>
  <si>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</si>
  <si>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</si>
  <si>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</si>
  <si>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</si>
  <si>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</si>
  <si>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</si>
  <si>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</si>
  <si>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</si>
  <si>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</si>
  <si>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</si>
  <si>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</si>
  <si>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</si>
  <si>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</si>
  <si>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</si>
  <si>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</si>
  <si>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</si>
  <si>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</si>
  <si>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</si>
  <si>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</si>
  <si>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</si>
  <si>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</si>
  <si>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</si>
  <si>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</si>
  <si>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</si>
  <si>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</si>
  <si>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</si>
  <si>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</si>
  <si>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</si>
  <si>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</si>
  <si>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</si>
  <si>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</si>
  <si>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</si>
  <si>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</si>
  <si>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</si>
  <si>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</si>
  <si>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</si>
  <si>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</si>
  <si>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</si>
  <si>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</si>
  <si>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</si>
  <si>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</si>
  <si>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</si>
  <si>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</si>
  <si>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</si>
  <si>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</si>
  <si>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</si>
  <si>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</si>
  <si>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</si>
  <si>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</si>
  <si>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</si>
  <si>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</si>
  <si>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</si>
  <si>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</si>
  <si>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</si>
  <si>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</si>
  <si>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</si>
  <si>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</si>
  <si>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</si>
  <si>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</si>
  <si>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</si>
  <si>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</si>
  <si>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</si>
  <si>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</si>
  <si>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</si>
  <si>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</si>
  <si>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</si>
  <si>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</si>
  <si>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</si>
  <si>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</si>
  <si>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</si>
  <si>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</si>
  <si>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</si>
  <si>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</si>
  <si>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</si>
  <si>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</si>
  <si>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</si>
  <si>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</si>
  <si>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</si>
  <si>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</si>
  <si>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</si>
  <si>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</si>
  <si>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</si>
  <si>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</si>
  <si>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</si>
  <si>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</si>
  <si>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</si>
  <si>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</si>
  <si>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</si>
  <si>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</si>
  <si>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</si>
  <si>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</si>
  <si>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</si>
  <si>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</si>
  <si>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</si>
  <si>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</si>
  <si>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</si>
  <si>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</si>
  <si>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</si>
  <si>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</si>
  <si>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</si>
  <si>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</si>
  <si>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</si>
  <si>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</si>
  <si>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</si>
  <si>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</si>
  <si>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</si>
  <si>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</si>
  <si>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</si>
  <si>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</si>
  <si>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</si>
  <si>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</si>
  <si>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</si>
  <si>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</si>
  <si>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</si>
  <si>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</si>
  <si>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</si>
  <si>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</si>
  <si>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</si>
  <si>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</si>
  <si>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</si>
  <si>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</si>
  <si>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</si>
  <si>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</si>
  <si>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</si>
  <si>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</si>
  <si>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</si>
  <si>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</si>
  <si>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</si>
  <si>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</si>
  <si>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</si>
  <si>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</si>
  <si>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</si>
  <si>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</si>
  <si>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</si>
  <si>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</si>
  <si>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</si>
  <si>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</si>
  <si>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</si>
  <si>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</si>
  <si>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</si>
  <si>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</si>
  <si>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</si>
  <si>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</si>
  <si>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</si>
  <si>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</si>
  <si>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</si>
  <si>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</si>
  <si>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</si>
  <si>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</si>
  <si>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</si>
  <si>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</si>
  <si>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</si>
  <si>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</si>
  <si>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</si>
  <si>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</si>
  <si>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</si>
  <si>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</si>
  <si>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</si>
  <si>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</si>
  <si>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</si>
  <si>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</si>
  <si>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</si>
  <si>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</si>
  <si>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</si>
  <si>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</si>
  <si>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</si>
  <si>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</si>
  <si>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</si>
  <si>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</si>
  <si>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</si>
  <si>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</si>
  <si>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</si>
  <si>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</si>
  <si>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</si>
  <si>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</si>
  <si>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</si>
  <si>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</si>
  <si>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</si>
  <si>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</si>
  <si>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</si>
  <si>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</si>
  <si>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</si>
  <si>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</si>
  <si>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</si>
  <si>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</si>
  <si>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</si>
  <si>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</si>
  <si>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</si>
  <si>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</si>
  <si>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</si>
  <si>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</si>
  <si>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</si>
  <si>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</si>
  <si>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</si>
  <si>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</si>
  <si>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</si>
  <si>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</si>
  <si>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</si>
  <si>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</si>
  <si>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</si>
  <si>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</si>
  <si>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</si>
  <si>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</si>
  <si>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</si>
  <si>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</si>
  <si>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</si>
  <si>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</si>
  <si>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</si>
  <si>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</si>
  <si>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</si>
  <si>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</si>
  <si>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</si>
  <si>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</si>
  <si>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</si>
  <si>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</si>
  <si>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</si>
  <si>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</si>
  <si>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</si>
  <si>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</si>
  <si>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</si>
  <si>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</si>
  <si>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</si>
  <si>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</si>
  <si>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</si>
  <si>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</si>
  <si>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</si>
  <si>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</si>
  <si>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</si>
  <si>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</si>
  <si>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</si>
  <si>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</si>
  <si>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</si>
  <si>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</si>
  <si>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</si>
  <si>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</si>
  <si>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</si>
  <si>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</si>
  <si>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</si>
  <si>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</si>
  <si>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</si>
  <si>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</si>
  <si>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</si>
  <si>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</si>
  <si>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</si>
  <si>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</si>
  <si>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</si>
  <si>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</si>
  <si>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</si>
  <si>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</si>
  <si>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</si>
  <si>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</si>
  <si>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</si>
  <si>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</si>
  <si>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</si>
  <si>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</si>
  <si>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</si>
  <si>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</si>
  <si>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</si>
  <si>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</si>
  <si>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</si>
  <si>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</si>
  <si>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</si>
  <si>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</si>
  <si>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</si>
  <si>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</si>
  <si>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</si>
  <si>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</si>
  <si>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</si>
  <si>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</si>
  <si>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</si>
  <si>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</si>
  <si>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</si>
  <si>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</si>
  <si>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</si>
  <si>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</si>
  <si>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</si>
  <si>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</si>
  <si>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</si>
  <si>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</si>
  <si>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</si>
  <si>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</si>
  <si>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</si>
  <si>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</si>
  <si>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</si>
  <si>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</si>
  <si>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</si>
  <si>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</si>
  <si>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</si>
  <si>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</si>
  <si>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</si>
  <si>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</si>
  <si>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</si>
  <si>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</si>
  <si>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</si>
  <si>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</si>
  <si>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</si>
  <si>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</si>
  <si>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</si>
  <si>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</si>
  <si>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</si>
  <si>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</si>
  <si>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</si>
  <si>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</si>
  <si>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</si>
  <si>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</si>
  <si>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</si>
  <si>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</si>
  <si>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</si>
  <si>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</si>
  <si>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</si>
  <si>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</si>
  <si>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</si>
  <si>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</si>
  <si>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</si>
  <si>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</si>
  <si>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</si>
  <si>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</si>
  <si>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</si>
  <si>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</si>
  <si>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</si>
  <si>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</si>
  <si>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</si>
  <si>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</si>
  <si>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</si>
  <si>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</si>
  <si>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</si>
  <si>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</si>
  <si>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</si>
  <si>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</si>
  <si>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</si>
  <si>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</si>
  <si>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</si>
  <si>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</si>
  <si>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</si>
  <si>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</si>
  <si>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</si>
  <si>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</si>
  <si>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</si>
  <si>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</si>
  <si>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</si>
  <si>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</si>
  <si>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</si>
  <si>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</si>
  <si>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</si>
  <si>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</si>
  <si>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</si>
  <si>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</si>
  <si>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</si>
  <si>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</si>
  <si>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</si>
  <si>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</si>
  <si>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</si>
  <si>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</si>
  <si>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</si>
  <si>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</si>
  <si>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</si>
  <si>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</si>
  <si>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</si>
  <si>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</si>
  <si>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</si>
  <si>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</si>
  <si>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</si>
  <si>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</si>
  <si>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</si>
  <si>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</si>
  <si>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</si>
  <si>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</si>
  <si>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</si>
  <si>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</si>
  <si>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</si>
  <si>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</si>
  <si>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</si>
  <si>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</si>
  <si>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</si>
  <si>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</si>
  <si>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</si>
  <si>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</si>
  <si>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</si>
  <si>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</si>
  <si>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</si>
  <si>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</si>
  <si>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</si>
  <si>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</si>
  <si>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</si>
  <si>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</si>
  <si>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</si>
  <si>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</si>
  <si>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</si>
  <si>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</si>
  <si>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</si>
  <si>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</si>
  <si>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</si>
  <si>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</si>
  <si>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</si>
  <si>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</si>
  <si>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</si>
  <si>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</si>
  <si>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</si>
  <si>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</si>
  <si>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</si>
  <si>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</si>
  <si>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</si>
  <si>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</si>
  <si>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</si>
  <si>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</si>
  <si>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</si>
  <si>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</si>
  <si>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</si>
  <si>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</si>
  <si>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</si>
  <si>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</si>
  <si>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</si>
  <si>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</si>
  <si>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</si>
  <si>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</si>
  <si>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</si>
  <si>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</si>
  <si>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</si>
  <si>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</si>
  <si>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</si>
  <si>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</si>
  <si>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</si>
  <si>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</si>
  <si>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</si>
  <si>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</si>
  <si>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</si>
  <si>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</si>
  <si>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</si>
  <si>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</si>
  <si>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</si>
  <si>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</si>
  <si>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</si>
  <si>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</si>
  <si>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</si>
  <si>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</si>
  <si>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</si>
  <si>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</si>
  <si>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</si>
  <si>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</si>
  <si>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</si>
  <si>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</si>
  <si>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</si>
  <si>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</si>
  <si>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</si>
  <si>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</si>
  <si>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</si>
  <si>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</si>
  <si>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</si>
  <si>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</si>
  <si>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</si>
  <si>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</si>
  <si>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</si>
  <si>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</si>
  <si>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</si>
  <si>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</si>
  <si>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</si>
  <si>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</si>
  <si>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</si>
  <si>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</si>
  <si>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</si>
  <si>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</si>
  <si>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</si>
  <si>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</si>
  <si>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</si>
  <si>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</si>
  <si>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</si>
  <si>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</si>
  <si>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</si>
  <si>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</si>
  <si>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</si>
  <si>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</si>
  <si>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</si>
  <si>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</si>
  <si>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</si>
  <si>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</si>
  <si>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</si>
  <si>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</si>
  <si>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</si>
  <si>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</si>
  <si>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</si>
  <si>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</si>
  <si>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</si>
  <si>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</si>
  <si>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</si>
  <si>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</si>
  <si>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</si>
  <si>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</si>
  <si>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</si>
  <si>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</si>
  <si>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</si>
  <si>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</si>
  <si>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</si>
  <si>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</si>
  <si>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</si>
  <si>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</si>
  <si>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</si>
  <si>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</si>
  <si>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</si>
  <si>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</si>
  <si>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</si>
  <si>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</si>
  <si>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</si>
  <si>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</si>
  <si>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</si>
  <si>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</si>
  <si>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</si>
  <si>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</si>
  <si>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</si>
  <si>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</si>
  <si>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</si>
  <si>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</si>
  <si>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</si>
  <si>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</si>
  <si>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</si>
  <si>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</si>
  <si>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</si>
  <si>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</si>
  <si>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</si>
  <si>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</si>
  <si>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</si>
  <si>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</si>
  <si>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</si>
  <si>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</si>
  <si>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</si>
  <si>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</si>
  <si>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</si>
  <si>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</si>
  <si>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</si>
  <si>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</si>
  <si>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</si>
  <si>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</si>
  <si>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</si>
  <si>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</si>
  <si>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</si>
  <si>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</si>
  <si>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</si>
  <si>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</si>
  <si>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</si>
  <si>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</si>
  <si>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</si>
  <si>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</si>
  <si>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</si>
  <si>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</si>
  <si>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</si>
  <si>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</si>
  <si>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</si>
  <si>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</si>
  <si>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</si>
  <si>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</si>
  <si>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</si>
  <si>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</si>
  <si>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</si>
  <si>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</si>
  <si>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</si>
  <si>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</si>
  <si>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</si>
  <si>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</si>
  <si>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</si>
  <si>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</si>
  <si>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</si>
  <si>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</si>
  <si>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</si>
  <si>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</si>
  <si>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</si>
  <si>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</si>
  <si>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</si>
  <si>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</si>
  <si>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</si>
  <si>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</si>
  <si>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</si>
  <si>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</si>
  <si>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</si>
  <si>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</si>
  <si>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</si>
  <si>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</si>
  <si>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</si>
  <si>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</si>
  <si>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</si>
  <si>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</si>
  <si>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</si>
  <si>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</si>
  <si>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</si>
  <si>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</si>
  <si>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</si>
  <si>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</si>
  <si>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</si>
  <si>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</si>
  <si>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</si>
  <si>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</si>
  <si>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</si>
  <si>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</si>
  <si>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</si>
  <si>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</si>
  <si>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</si>
  <si>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</si>
  <si>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</si>
  <si>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</si>
  <si>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</si>
  <si>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</si>
  <si>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</si>
  <si>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</si>
  <si>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</si>
  <si>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</si>
  <si>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</si>
  <si>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</si>
  <si>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</si>
  <si>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</si>
  <si>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</si>
  <si>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</si>
  <si>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</si>
  <si>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</si>
  <si>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</si>
  <si>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</si>
  <si>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</si>
  <si>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</si>
  <si>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</si>
  <si>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</si>
  <si>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</si>
  <si>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</si>
  <si>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</si>
  <si>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</si>
  <si>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</si>
  <si>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</si>
  <si>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</si>
  <si>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</si>
  <si>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</si>
  <si>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</si>
  <si>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</si>
  <si>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</si>
  <si>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</si>
  <si>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</si>
  <si>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</si>
  <si>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</si>
  <si>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</si>
  <si>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</si>
  <si>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</si>
  <si>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</si>
  <si>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</si>
  <si>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</si>
  <si>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</si>
  <si>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</si>
  <si>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</si>
  <si>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</si>
  <si>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</si>
  <si>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</si>
  <si>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</si>
  <si>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</si>
  <si>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</si>
  <si>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</si>
  <si>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</si>
  <si>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</si>
  <si>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</si>
  <si>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</si>
  <si>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</si>
  <si>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</si>
  <si>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</si>
  <si>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</si>
  <si>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</si>
  <si>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</si>
  <si>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</si>
  <si>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</si>
  <si>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</si>
  <si>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</si>
  <si>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</si>
  <si>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</si>
  <si>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</si>
  <si>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</si>
  <si>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</si>
  <si>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</si>
  <si>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</si>
  <si>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</si>
  <si>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</si>
  <si>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</si>
  <si>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</si>
  <si>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</si>
  <si>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</si>
  <si>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</si>
  <si>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</si>
  <si>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</si>
  <si>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</si>
  <si>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</si>
  <si>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</si>
  <si>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</si>
  <si>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</si>
  <si>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</si>
  <si>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</si>
  <si>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</si>
  <si>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</si>
  <si>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</si>
  <si>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</si>
  <si>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</si>
  <si>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</si>
  <si>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</si>
  <si>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</si>
  <si>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</si>
  <si>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</si>
  <si>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</si>
  <si>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</si>
  <si>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</si>
  <si>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</si>
  <si>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</si>
  <si>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</si>
  <si>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</si>
  <si>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</si>
  <si>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</si>
  <si>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</si>
  <si>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</si>
  <si>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</si>
  <si>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</si>
  <si>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</si>
  <si>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</si>
  <si>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</si>
  <si>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</si>
  <si>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</si>
  <si>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</si>
  <si>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</si>
  <si>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</si>
  <si>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</si>
  <si>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</si>
  <si>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</si>
  <si>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</si>
  <si>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</si>
  <si>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</si>
  <si>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</si>
  <si>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</si>
  <si>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</si>
  <si>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</si>
  <si>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</si>
  <si>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</si>
  <si>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</si>
  <si>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</si>
  <si>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</si>
  <si>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</si>
  <si>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</si>
  <si>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</si>
  <si>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</si>
  <si>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</si>
  <si>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</si>
  <si>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</si>
  <si>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</si>
  <si>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</si>
  <si>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</si>
  <si>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</si>
  <si>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</si>
  <si>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</si>
  <si>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</si>
  <si>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</si>
  <si>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</si>
  <si>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</si>
  <si>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</si>
  <si>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</si>
  <si>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</si>
  <si>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</si>
  <si>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</si>
  <si>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</si>
  <si>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</si>
  <si>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</si>
  <si>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</si>
  <si>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</si>
  <si>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</si>
  <si>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</si>
  <si>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</si>
  <si>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</si>
  <si>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</si>
  <si>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</si>
  <si>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</si>
  <si>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</si>
  <si>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</si>
  <si>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</si>
  <si>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</si>
  <si>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</si>
  <si>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</si>
  <si>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</si>
  <si>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</si>
  <si>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</si>
  <si>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</si>
  <si>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</si>
  <si>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</si>
  <si>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</si>
  <si>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</si>
  <si>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</si>
  <si>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</si>
  <si>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</si>
  <si>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</si>
  <si>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</si>
  <si>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</si>
  <si>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</si>
  <si>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</si>
  <si>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</si>
  <si>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</si>
  <si>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</si>
  <si>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</si>
  <si>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</si>
  <si>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</si>
  <si>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</si>
  <si>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</si>
  <si>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</si>
  <si>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</si>
  <si>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</si>
  <si>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</si>
  <si>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</si>
  <si>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</si>
  <si>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</si>
  <si>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</si>
  <si>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</si>
  <si>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</si>
  <si>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</si>
  <si>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</si>
  <si>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</si>
  <si>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</si>
  <si>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</si>
  <si>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</si>
  <si>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</si>
  <si>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</si>
  <si>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</si>
  <si>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</si>
  <si>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</si>
  <si>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</si>
  <si>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</si>
  <si>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</si>
  <si>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</si>
  <si>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</si>
  <si>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</si>
  <si>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</si>
  <si>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</si>
  <si>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</si>
  <si>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</si>
  <si>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</si>
  <si>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</si>
  <si>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</si>
  <si>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</si>
  <si>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</si>
  <si>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</si>
  <si>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</si>
  <si>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</si>
  <si>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</si>
  <si>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</si>
  <si>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</si>
  <si>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</si>
  <si>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</si>
  <si>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</si>
  <si>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</si>
  <si>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</si>
  <si>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</si>
  <si>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</si>
  <si>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</si>
  <si>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</si>
  <si>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</si>
  <si>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</si>
  <si>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</si>
  <si>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</si>
  <si>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</si>
  <si>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</si>
  <si>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</si>
  <si>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</si>
  <si>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</si>
  <si>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</si>
  <si>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</si>
  <si>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</si>
  <si>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</si>
  <si>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</si>
  <si>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</si>
  <si>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</si>
  <si>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</si>
  <si>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</si>
  <si>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</si>
  <si>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</si>
  <si>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</si>
  <si>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</si>
  <si>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</si>
  <si>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</si>
  <si>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</si>
  <si>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</si>
  <si>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</si>
  <si>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</si>
  <si>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</si>
  <si>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</si>
  <si>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</si>
  <si>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</si>
  <si>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</si>
  <si>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</si>
  <si>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</si>
  <si>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</si>
  <si>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</si>
  <si>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</si>
  <si>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</si>
  <si>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</si>
  <si>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</si>
  <si>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</si>
  <si>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</si>
  <si>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</si>
  <si>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</si>
  <si>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</si>
  <si>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</si>
  <si>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</si>
  <si>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</si>
  <si>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</si>
  <si>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</si>
  <si>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</si>
  <si>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</si>
  <si>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</si>
  <si>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</si>
  <si>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</si>
  <si>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</si>
  <si>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</si>
  <si>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</si>
  <si>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</si>
  <si>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</si>
  <si>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</si>
  <si>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</si>
  <si>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</si>
  <si>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</si>
  <si>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</si>
  <si>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</si>
  <si>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</si>
  <si>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</si>
  <si>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</si>
  <si>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</si>
  <si>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</si>
  <si>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</si>
  <si>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</si>
  <si>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</si>
  <si>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</si>
  <si>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</si>
  <si>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</si>
  <si>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</si>
  <si>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</si>
  <si>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</si>
  <si>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</si>
  <si>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</si>
  <si>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</si>
  <si>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</si>
  <si>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</si>
  <si>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</si>
  <si>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</si>
  <si>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</si>
  <si>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</si>
  <si>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</si>
  <si>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</si>
  <si>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</si>
  <si>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</si>
  <si>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</si>
  <si>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</si>
  <si>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</si>
  <si>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</si>
  <si>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</si>
  <si>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</si>
  <si>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</si>
  <si>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</si>
  <si>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</si>
  <si>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</si>
  <si>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</si>
  <si>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</si>
  <si>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</si>
  <si>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</si>
  <si>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</si>
  <si>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</si>
  <si>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</si>
  <si>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</si>
  <si>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</si>
  <si>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</si>
  <si>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</si>
  <si>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</si>
  <si>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</si>
  <si>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</si>
  <si>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</si>
  <si>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</si>
  <si>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</si>
  <si>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</si>
  <si>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</si>
  <si>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</si>
  <si>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</si>
  <si>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</si>
  <si>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</si>
  <si>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</si>
  <si>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</si>
  <si>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</si>
  <si>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</si>
  <si>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</si>
  <si>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</si>
  <si>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</si>
  <si>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</si>
  <si>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</si>
  <si>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</si>
  <si>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</si>
  <si>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</si>
  <si>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</si>
  <si>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</si>
  <si>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</si>
  <si>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</si>
  <si>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</si>
  <si>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</si>
  <si>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</si>
  <si>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</si>
  <si>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</si>
  <si>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</si>
  <si>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</si>
  <si>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</si>
  <si>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</si>
  <si>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</si>
  <si>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</si>
  <si>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</si>
  <si>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</si>
  <si>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</si>
  <si>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</si>
  <si>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</si>
  <si>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</si>
  <si>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</si>
  <si>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</si>
  <si>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</si>
  <si>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</si>
  <si>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</si>
  <si>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</si>
  <si>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</si>
  <si>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</si>
  <si>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</si>
  <si>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</si>
  <si>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</si>
  <si>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</si>
  <si>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</si>
  <si>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</si>
  <si>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</si>
  <si>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</si>
  <si>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</si>
  <si>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</si>
  <si>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</si>
  <si>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</si>
  <si>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</si>
  <si>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</si>
  <si>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</si>
  <si>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</si>
  <si>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</si>
  <si>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</si>
  <si>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</si>
  <si>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</si>
  <si>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</si>
  <si>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</si>
  <si>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</si>
  <si>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</si>
  <si>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</si>
  <si>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</si>
  <si>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</si>
  <si>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</si>
  <si>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</si>
  <si>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</si>
  <si>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</si>
  <si>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</si>
  <si>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</si>
  <si>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</si>
  <si>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</si>
  <si>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</si>
  <si>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</si>
  <si>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</si>
  <si>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</si>
  <si>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</si>
  <si>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</si>
  <si>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</si>
  <si>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</si>
  <si>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</si>
  <si>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</si>
  <si>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</si>
  <si>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</si>
  <si>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</si>
  <si>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</si>
  <si>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</si>
  <si>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</si>
  <si>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</si>
  <si>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</si>
  <si>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</si>
  <si>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</si>
  <si>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</si>
  <si>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</si>
  <si>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</si>
  <si>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</si>
  <si>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</si>
  <si>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</si>
  <si>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</si>
  <si>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</si>
  <si>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</si>
  <si>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</si>
  <si>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</si>
  <si>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</si>
  <si>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</si>
  <si>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</si>
  <si>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</si>
  <si>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</si>
  <si>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</si>
  <si>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</si>
  <si>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</si>
  <si>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</si>
  <si>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</si>
  <si>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</si>
  <si>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</si>
  <si>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</si>
  <si>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</si>
  <si>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</si>
  <si>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</si>
  <si>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</si>
  <si>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</si>
  <si>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</si>
  <si>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</si>
  <si>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</si>
  <si>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</si>
  <si>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</si>
  <si>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</si>
  <si>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</si>
  <si>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</si>
  <si>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</si>
  <si>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</si>
  <si>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</si>
  <si>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</si>
  <si>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</si>
  <si>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</si>
  <si>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</si>
  <si>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</si>
  <si>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</si>
  <si>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</si>
  <si>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</si>
  <si>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</si>
  <si>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</si>
  <si>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</si>
  <si>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</si>
  <si>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</si>
  <si>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</si>
  <si>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</si>
  <si>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</si>
  <si>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</si>
  <si>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</si>
  <si>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</si>
  <si>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</si>
  <si>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</si>
  <si>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</si>
  <si>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</si>
  <si>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</si>
  <si>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</si>
  <si>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</si>
  <si>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</si>
  <si>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</si>
  <si>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</si>
  <si>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</si>
  <si>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</si>
  <si>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</si>
  <si>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</si>
  <si>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</si>
  <si>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</si>
  <si>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</si>
  <si>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</si>
  <si>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</si>
  <si>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</si>
  <si>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</si>
  <si>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</si>
  <si>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</si>
  <si>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</si>
  <si>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</si>
  <si>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</si>
  <si>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</si>
  <si>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</si>
  <si>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</si>
  <si>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</si>
  <si>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</si>
  <si>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</si>
  <si>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</si>
  <si>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</si>
  <si>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</si>
  <si>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</si>
  <si>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</si>
  <si>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</si>
  <si>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</si>
  <si>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</si>
  <si>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</si>
  <si>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</si>
  <si>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</si>
  <si>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</si>
  <si>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</si>
  <si>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</si>
  <si>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</si>
  <si>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</si>
  <si>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</si>
  <si>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</si>
  <si>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</si>
  <si>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</si>
  <si>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</si>
  <si>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</si>
  <si>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</si>
  <si>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</si>
  <si>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</si>
  <si>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</si>
  <si>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</si>
  <si>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</si>
  <si>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</si>
  <si>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</si>
  <si>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</si>
  <si>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</si>
  <si>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</si>
  <si>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</si>
  <si>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</si>
  <si>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</si>
  <si>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</si>
  <si>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</si>
  <si>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</si>
  <si>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</si>
  <si>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</si>
  <si>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</si>
  <si>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</si>
  <si>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</si>
  <si>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</si>
  <si>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</si>
  <si>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</si>
  <si>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</si>
  <si>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</si>
  <si>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</si>
  <si>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</si>
  <si>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</si>
  <si>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</si>
  <si>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</si>
  <si>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</si>
  <si>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</si>
  <si>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</si>
  <si>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</si>
  <si>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</si>
  <si>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</si>
  <si>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</si>
  <si>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</si>
  <si>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</si>
  <si>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</si>
  <si>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</si>
  <si>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</si>
  <si>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</si>
  <si>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</si>
  <si>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</si>
  <si>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</si>
  <si>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</si>
  <si>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</si>
  <si>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</si>
  <si>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</si>
  <si>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</si>
  <si>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</si>
  <si>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</si>
  <si>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</si>
  <si>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</si>
  <si>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</si>
  <si>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</si>
  <si>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</si>
  <si>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</si>
  <si>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</si>
  <si>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</si>
  <si>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</si>
  <si>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</si>
  <si>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</si>
  <si>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</si>
  <si>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</si>
  <si>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</si>
  <si>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</si>
  <si>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</si>
  <si>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</si>
  <si>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</si>
  <si>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</si>
  <si>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</si>
  <si>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</si>
  <si>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</si>
  <si>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</si>
  <si>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</si>
  <si>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</si>
  <si>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</si>
  <si>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</si>
  <si>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</si>
  <si>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</si>
  <si>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</si>
  <si>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</si>
  <si>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</si>
  <si>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</si>
  <si>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</si>
  <si>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</si>
  <si>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</si>
  <si>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</si>
  <si>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</si>
  <si>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</si>
  <si>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</si>
  <si>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</si>
  <si>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</si>
  <si>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</si>
  <si>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</si>
  <si>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</si>
  <si>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</si>
  <si>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</si>
  <si>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</si>
  <si>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</si>
  <si>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</si>
  <si>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</si>
  <si>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</si>
  <si>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</si>
  <si>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</si>
  <si>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</si>
  <si>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</si>
  <si>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</si>
  <si>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</si>
  <si>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</si>
  <si>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</si>
  <si>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</si>
  <si>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</si>
  <si>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</si>
  <si>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</si>
  <si>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</si>
  <si>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</si>
  <si>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</si>
  <si>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</si>
  <si>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</si>
  <si>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</si>
  <si>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</si>
  <si>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</si>
  <si>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</si>
  <si>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</si>
  <si>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</si>
  <si>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</si>
  <si>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</si>
  <si>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</si>
  <si>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</si>
  <si>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</si>
  <si>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</si>
  <si>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</si>
  <si>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</si>
  <si>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</si>
  <si>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</si>
  <si>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</si>
  <si>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</si>
  <si>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</si>
  <si>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</si>
  <si>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</si>
  <si>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</si>
  <si>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</si>
  <si>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</si>
  <si>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</si>
  <si>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</si>
  <si>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</si>
  <si>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</si>
  <si>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</si>
  <si>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</si>
  <si>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</si>
  <si>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</si>
  <si>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</si>
  <si>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</si>
  <si>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</si>
  <si>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</si>
  <si>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</si>
  <si>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</si>
  <si>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</si>
  <si>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</si>
  <si>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</si>
  <si>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</si>
  <si>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</si>
  <si>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</si>
  <si>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</si>
  <si>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</si>
  <si>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</si>
  <si>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</si>
  <si>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</si>
  <si>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</si>
  <si>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</si>
  <si>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</si>
  <si>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</si>
  <si>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</si>
  <si>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</si>
  <si>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</si>
  <si>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</si>
  <si>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</si>
  <si>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</si>
  <si>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</si>
  <si>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</si>
  <si>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</si>
  <si>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</si>
  <si>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</si>
  <si>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</si>
  <si>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</si>
  <si>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</si>
  <si>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</si>
  <si>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</si>
  <si>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</si>
  <si>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</si>
  <si>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</si>
  <si>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</si>
  <si>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</si>
  <si>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</si>
  <si>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</si>
  <si>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</si>
  <si>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</si>
  <si>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</si>
  <si>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</si>
  <si>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</si>
  <si>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</si>
  <si>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</si>
  <si>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</si>
  <si>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</si>
  <si>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</si>
  <si>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</si>
  <si>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</si>
  <si>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</si>
  <si>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</si>
  <si>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</si>
  <si>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</si>
  <si>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</si>
  <si>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</si>
  <si>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</si>
  <si>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</si>
  <si>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</si>
  <si>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</si>
  <si>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</si>
  <si>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</si>
  <si>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</si>
  <si>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</si>
  <si>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</si>
  <si>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</si>
  <si>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</si>
  <si>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</si>
  <si>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</si>
  <si>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</si>
  <si>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</si>
  <si>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</si>
  <si>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</si>
  <si>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</si>
  <si>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</si>
  <si>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</si>
  <si>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</si>
  <si>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</si>
  <si>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</si>
  <si>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</si>
  <si>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</si>
  <si>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</si>
  <si>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</si>
  <si>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</si>
  <si>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</si>
  <si>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</si>
  <si>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</si>
  <si>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</si>
  <si>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</si>
  <si>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</si>
  <si>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</si>
  <si>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</si>
  <si>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</si>
  <si>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</si>
  <si>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</si>
  <si>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</si>
  <si>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</si>
  <si>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</si>
  <si>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</si>
  <si>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</si>
  <si>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</si>
  <si>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</si>
  <si>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</si>
  <si>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</si>
  <si>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</si>
  <si>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</si>
  <si>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</si>
  <si>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</si>
  <si>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</si>
  <si>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</si>
  <si>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</si>
  <si>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</si>
  <si>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</si>
  <si>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</si>
  <si>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</si>
  <si>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</si>
  <si>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</si>
  <si>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</si>
  <si>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</si>
  <si>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</si>
  <si>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</si>
  <si>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</si>
  <si>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</si>
  <si>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</si>
  <si>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</si>
  <si>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</si>
  <si>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</si>
  <si>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</si>
  <si>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</si>
  <si>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</si>
  <si>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</si>
  <si>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</si>
  <si>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</si>
  <si>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</si>
  <si>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</si>
  <si>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</si>
  <si>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</si>
  <si>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</si>
  <si>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</si>
  <si>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</si>
  <si>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</si>
  <si>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</si>
  <si>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</si>
  <si>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</si>
  <si>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</si>
  <si>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</si>
  <si>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</si>
  <si>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</si>
  <si>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</si>
  <si>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</si>
  <si>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</si>
  <si>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</si>
  <si>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</si>
  <si>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</si>
  <si>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</si>
  <si>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</si>
  <si>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</si>
  <si>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</si>
  <si>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</si>
  <si>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</si>
  <si>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</si>
  <si>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</si>
  <si>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</si>
  <si>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</si>
  <si>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</si>
  <si>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</si>
  <si>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</si>
  <si>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</si>
  <si>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</si>
  <si>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</si>
  <si>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</si>
  <si>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</si>
  <si>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</si>
  <si>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</si>
  <si>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</si>
  <si>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</si>
  <si>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</si>
  <si>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</si>
  <si>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</si>
  <si>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</si>
  <si>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</si>
  <si>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</si>
  <si>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</si>
  <si>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</si>
  <si>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</si>
  <si>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</si>
  <si>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</si>
  <si>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</si>
  <si>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</si>
  <si>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</si>
  <si>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</si>
  <si>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</si>
  <si>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</si>
  <si>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</si>
  <si>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</si>
  <si>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</si>
  <si>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</si>
  <si>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</si>
  <si>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</si>
  <si>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</si>
  <si>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</si>
  <si>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</si>
  <si>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</si>
  <si>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</si>
  <si>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</si>
  <si>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</si>
  <si>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</si>
  <si>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</si>
  <si>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</si>
  <si>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</si>
  <si>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</si>
  <si>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</si>
  <si>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</si>
  <si>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</si>
  <si>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</si>
  <si>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</si>
  <si>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</si>
  <si>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</si>
  <si>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</si>
  <si>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</si>
  <si>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</si>
  <si>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</si>
  <si>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</si>
  <si>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</si>
  <si>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</si>
  <si>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</si>
  <si>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</si>
  <si>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</si>
  <si>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</si>
  <si>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</si>
  <si>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</si>
  <si>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</si>
  <si>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</si>
  <si>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</si>
  <si>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</si>
  <si>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</si>
  <si>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</si>
  <si>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</si>
  <si>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</si>
  <si>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</si>
  <si>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</si>
  <si>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</si>
  <si>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</si>
  <si>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</si>
  <si>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</si>
  <si>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</si>
  <si>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</si>
  <si>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</si>
  <si>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</si>
  <si>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</si>
  <si>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</si>
  <si>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</si>
  <si>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</si>
  <si>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</si>
  <si>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</si>
  <si>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</si>
  <si>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</si>
  <si>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</si>
  <si>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</si>
  <si>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</si>
  <si>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</si>
  <si>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</si>
  <si>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</si>
  <si>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</si>
  <si>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</si>
  <si>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</si>
  <si>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</si>
  <si>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</si>
  <si>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</si>
  <si>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</si>
  <si>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</si>
  <si>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</si>
  <si>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</si>
  <si>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</si>
  <si>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</si>
  <si>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</si>
  <si>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</si>
  <si>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</si>
  <si>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</si>
  <si>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</si>
  <si>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</si>
  <si>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</si>
  <si>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</si>
  <si>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</si>
  <si>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</si>
  <si>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</si>
  <si>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</si>
  <si>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</si>
  <si>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</si>
  <si>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</si>
  <si>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</si>
  <si>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</si>
  <si>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</si>
  <si>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</si>
  <si>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</si>
  <si>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</si>
  <si>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</si>
  <si>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</si>
  <si>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</si>
  <si>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</si>
  <si>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</si>
  <si>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</si>
  <si>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</si>
  <si>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</si>
  <si>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</si>
  <si>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</si>
  <si>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</si>
  <si>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</si>
  <si>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</si>
  <si>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</si>
  <si>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</si>
  <si>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</si>
  <si>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</si>
  <si>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</si>
  <si>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</si>
  <si>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</si>
  <si>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</si>
  <si>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</si>
  <si>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</si>
  <si>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</si>
  <si>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</si>
  <si>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</si>
  <si>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</si>
  <si>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</si>
  <si>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</si>
  <si>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</si>
  <si>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</si>
  <si>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</si>
  <si>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</si>
  <si>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</si>
  <si>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</si>
  <si>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</si>
  <si>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</si>
  <si>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</si>
  <si>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</si>
  <si>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</si>
  <si>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</si>
  <si>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</si>
  <si>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</si>
  <si>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</si>
  <si>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</si>
  <si>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</si>
  <si>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</si>
  <si>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</si>
  <si>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</si>
  <si>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</si>
  <si>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</si>
  <si>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</si>
  <si>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</si>
  <si>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</si>
  <si>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</si>
  <si>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</si>
  <si>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</si>
  <si>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</si>
  <si>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</si>
  <si>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</si>
  <si>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</si>
  <si>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</si>
  <si>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</si>
  <si>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</si>
  <si>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</si>
  <si>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</si>
  <si>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</si>
  <si>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</si>
  <si>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</si>
  <si>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</si>
  <si>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</si>
  <si>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</si>
  <si>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</si>
  <si>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</si>
  <si>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</si>
  <si>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</si>
  <si>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</si>
  <si>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</si>
  <si>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</si>
  <si>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</si>
  <si>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</si>
  <si>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</si>
  <si>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</si>
  <si>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</si>
  <si>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</si>
  <si>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</si>
  <si>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</si>
  <si>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</si>
  <si>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</si>
  <si>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</si>
  <si>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</si>
  <si>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</si>
  <si>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</si>
  <si>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</si>
  <si>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</si>
  <si>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</si>
  <si>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</si>
  <si>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</si>
  <si>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</si>
  <si>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</si>
  <si>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</si>
  <si>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</si>
  <si>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</si>
  <si>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</si>
  <si>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</si>
  <si>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</si>
  <si>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</si>
  <si>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</si>
  <si>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</si>
  <si>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</si>
  <si>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</si>
  <si>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</si>
  <si>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</si>
  <si>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</si>
  <si>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</si>
  <si>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</si>
  <si>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</si>
  <si>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</si>
  <si>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</si>
  <si>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</si>
  <si>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</si>
  <si>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</si>
  <si>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</si>
  <si>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</si>
  <si>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</si>
  <si>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</si>
  <si>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</si>
  <si>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</si>
  <si>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</si>
  <si>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</si>
  <si>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</si>
  <si>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</si>
  <si>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</si>
  <si>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</si>
  <si>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</si>
  <si>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</si>
  <si>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</si>
  <si>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</si>
  <si>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</si>
  <si>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</si>
  <si>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</si>
  <si>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</si>
  <si>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</si>
  <si>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</si>
  <si>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</si>
  <si>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</si>
  <si>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</si>
  <si>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</si>
  <si>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</si>
  <si>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</si>
  <si>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</si>
  <si>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</si>
  <si>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</si>
  <si>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</si>
  <si>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</si>
  <si>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</si>
  <si>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</si>
  <si>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</si>
  <si>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</si>
  <si>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</si>
  <si>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</si>
  <si>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</si>
  <si>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</si>
  <si>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</si>
  <si>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</si>
  <si>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</si>
  <si>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</si>
  <si>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</si>
  <si>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</si>
  <si>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</si>
  <si>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</si>
  <si>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</si>
  <si>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</si>
  <si>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</si>
  <si>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</si>
  <si>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</si>
  <si>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</si>
  <si>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</si>
  <si>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</si>
  <si>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</si>
  <si>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</si>
  <si>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</si>
  <si>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</si>
  <si>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</si>
  <si>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</si>
  <si>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</si>
  <si>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</si>
  <si>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</si>
  <si>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</si>
  <si>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</si>
  <si>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</si>
  <si>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</si>
  <si>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</si>
  <si>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</si>
  <si>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</si>
  <si>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</si>
  <si>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</si>
  <si>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</si>
  <si>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</si>
  <si>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</si>
  <si>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</si>
  <si>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</si>
  <si>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</si>
  <si>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</si>
  <si>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</si>
  <si>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</si>
  <si>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</si>
  <si>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</si>
  <si>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</si>
  <si>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</si>
  <si>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</si>
  <si>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</si>
  <si>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</si>
  <si>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</si>
  <si>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</si>
  <si>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</si>
  <si>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</si>
  <si>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</si>
  <si>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</si>
  <si>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</si>
  <si>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</si>
  <si>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</si>
  <si>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</si>
  <si>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</si>
  <si>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</si>
  <si>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</si>
  <si>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</si>
  <si>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</si>
  <si>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</si>
  <si>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</si>
  <si>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</si>
  <si>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</si>
  <si>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</si>
  <si>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</si>
  <si>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</si>
  <si>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</si>
  <si>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</si>
  <si>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</si>
  <si>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</si>
  <si>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</si>
  <si>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</si>
  <si>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</si>
  <si>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</si>
  <si>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</si>
  <si>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</si>
  <si>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</si>
  <si>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</si>
  <si>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</si>
  <si>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</si>
  <si>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</si>
  <si>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</si>
  <si>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</si>
  <si>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</si>
  <si>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</si>
  <si>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</si>
  <si>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</si>
  <si>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</si>
  <si>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</si>
  <si>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</si>
  <si>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</si>
  <si>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</si>
  <si>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</si>
  <si>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</si>
  <si>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</si>
  <si>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</si>
  <si>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</si>
  <si>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</si>
  <si>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</si>
  <si>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</si>
  <si>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</si>
  <si>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</si>
  <si>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</si>
  <si>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</si>
  <si>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</si>
  <si>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</si>
  <si>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</si>
  <si>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</si>
  <si>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</si>
  <si>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</si>
  <si>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</si>
  <si>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</si>
  <si>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</si>
  <si>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</si>
  <si>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</si>
  <si>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</si>
  <si>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</si>
  <si>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</si>
  <si>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</si>
  <si>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</si>
  <si>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</si>
  <si>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</si>
  <si>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</si>
  <si>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</si>
  <si>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</si>
  <si>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</si>
  <si>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</si>
  <si>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</si>
  <si>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</si>
  <si>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</si>
  <si>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</si>
  <si>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</si>
  <si>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</si>
  <si>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</si>
  <si>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</si>
  <si>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</si>
  <si>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</si>
  <si>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</si>
  <si>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</si>
  <si>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</si>
  <si>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</si>
  <si>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</si>
  <si>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</si>
  <si>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</si>
  <si>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</si>
  <si>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</si>
  <si>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</si>
  <si>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</si>
  <si>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</si>
  <si>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</si>
  <si>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</si>
  <si>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</si>
  <si>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</si>
  <si>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</si>
  <si>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</si>
  <si>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</si>
  <si>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</si>
  <si>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</si>
  <si>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</si>
  <si>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</si>
  <si>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</si>
  <si>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</si>
  <si>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</si>
  <si>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</si>
  <si>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</si>
  <si>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</si>
  <si>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</si>
  <si>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</si>
  <si>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</si>
  <si>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</si>
  <si>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</si>
  <si>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</si>
  <si>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</si>
  <si>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</si>
  <si>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</si>
  <si>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</si>
  <si>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</si>
  <si>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</si>
  <si>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</si>
  <si>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</si>
  <si>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</si>
  <si>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</si>
  <si>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</si>
  <si>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</si>
  <si>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</si>
  <si>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</si>
  <si>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</si>
  <si>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</si>
  <si>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</si>
  <si>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</si>
  <si>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</si>
  <si>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</si>
  <si>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</si>
  <si>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</si>
  <si>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</si>
  <si>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</si>
  <si>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</si>
  <si>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</si>
  <si>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</si>
  <si>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</si>
  <si>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</si>
  <si>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</si>
  <si>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</si>
  <si>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</si>
  <si>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</si>
  <si>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</si>
  <si>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</si>
  <si>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</si>
  <si>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</si>
  <si>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</si>
  <si>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</si>
  <si>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</si>
  <si>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</si>
  <si>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</si>
  <si>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</si>
  <si>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</si>
  <si>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</si>
  <si>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</si>
  <si>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</si>
  <si>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</si>
  <si>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</si>
  <si>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</si>
  <si>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</si>
  <si>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</si>
  <si>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</si>
  <si>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</si>
  <si>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</si>
  <si>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</si>
  <si>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</si>
  <si>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</si>
  <si>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</si>
  <si>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</si>
  <si>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</si>
  <si>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</si>
  <si>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</si>
  <si>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</si>
  <si>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</si>
  <si>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</si>
  <si>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</si>
  <si>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</si>
  <si>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</si>
  <si>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</si>
  <si>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</si>
  <si>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</si>
  <si>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</si>
  <si>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</si>
  <si>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</si>
  <si>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</si>
  <si>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</si>
  <si>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</si>
  <si>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</si>
  <si>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</si>
  <si>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</si>
  <si>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</si>
  <si>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</si>
  <si>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</si>
  <si>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</si>
  <si>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</si>
  <si>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</si>
  <si>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</si>
  <si>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</si>
  <si>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</si>
  <si>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</si>
  <si>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</si>
  <si>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</si>
  <si>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</si>
  <si>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</si>
  <si>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</si>
  <si>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</si>
  <si>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</si>
  <si>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</si>
  <si>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</si>
  <si>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</si>
  <si>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</si>
  <si>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</si>
  <si>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</si>
  <si>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</si>
  <si>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</si>
  <si>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</si>
  <si>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</si>
  <si>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</si>
  <si>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</si>
  <si>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</si>
  <si>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</si>
  <si>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</si>
  <si>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</si>
  <si>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</si>
  <si>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</si>
  <si>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</si>
  <si>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</si>
  <si>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</si>
  <si>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</si>
  <si>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</si>
  <si>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</si>
  <si>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</si>
  <si>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</si>
  <si>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</si>
  <si>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</si>
  <si>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</si>
  <si>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</si>
  <si>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</si>
  <si>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</si>
  <si>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</si>
  <si>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</si>
  <si>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</si>
  <si>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</si>
  <si>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</si>
  <si>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</si>
  <si>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</si>
  <si>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</si>
  <si>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</si>
  <si>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</si>
  <si>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</si>
  <si>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</si>
  <si>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</si>
  <si>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</si>
  <si>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</si>
  <si>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</si>
  <si>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</si>
  <si>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</si>
  <si>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</si>
  <si>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</si>
  <si>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</si>
  <si>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</si>
  <si>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</si>
  <si>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</si>
  <si>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</si>
  <si>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</si>
  <si>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</si>
  <si>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</si>
  <si>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</si>
  <si>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</si>
  <si>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</si>
  <si>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</si>
  <si>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</si>
  <si>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</si>
  <si>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</si>
  <si>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</si>
  <si>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</si>
  <si>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</si>
  <si>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</si>
  <si>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</si>
  <si>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</si>
  <si>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</si>
  <si>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</si>
  <si>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</si>
  <si>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</si>
  <si>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</si>
  <si>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</si>
  <si>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</si>
  <si>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</si>
  <si>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</si>
  <si>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</si>
  <si>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</si>
  <si>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</si>
  <si>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</si>
  <si>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</si>
  <si>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</si>
  <si>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</si>
  <si>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</si>
  <si>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</si>
  <si>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</si>
  <si>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</si>
  <si>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</si>
  <si>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</si>
  <si>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</si>
  <si>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</si>
  <si>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</si>
  <si>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</si>
  <si>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</si>
  <si>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</si>
  <si>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</si>
  <si>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</si>
  <si>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</si>
  <si>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</si>
  <si>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</si>
  <si>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</si>
  <si>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</si>
  <si>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</si>
  <si>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</si>
  <si>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</si>
  <si>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</si>
  <si>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</si>
  <si>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</si>
  <si>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</si>
  <si>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</si>
  <si>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</si>
  <si>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</si>
  <si>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</si>
  <si>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</si>
  <si>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</si>
  <si>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</si>
  <si>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</si>
  <si>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</si>
  <si>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</si>
  <si>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</si>
  <si>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</si>
  <si>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</si>
  <si>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</si>
  <si>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</si>
  <si>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</si>
  <si>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</si>
  <si>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</si>
  <si>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</si>
  <si>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</si>
  <si>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</si>
  <si>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</si>
  <si>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</si>
  <si>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</si>
  <si>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</si>
  <si>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</si>
  <si>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</si>
  <si>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</si>
  <si>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</si>
  <si>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</si>
  <si>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</si>
  <si>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</si>
  <si>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</si>
  <si>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</si>
  <si>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</si>
  <si>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</si>
  <si>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</si>
  <si>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</si>
  <si>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</si>
  <si>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</si>
  <si>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</si>
  <si>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</si>
  <si>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</si>
  <si>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</si>
  <si>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</si>
  <si>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</si>
  <si>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</si>
  <si>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</si>
  <si>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</si>
  <si>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</si>
  <si>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</si>
  <si>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</si>
  <si>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</si>
  <si>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</si>
  <si>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</si>
  <si>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</si>
  <si>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</si>
  <si>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</si>
  <si>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</si>
  <si>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</si>
  <si>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</si>
  <si>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</si>
  <si>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</si>
  <si>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</si>
  <si>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</si>
  <si>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</si>
  <si>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</si>
  <si>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</si>
  <si>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</si>
  <si>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</si>
  <si>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</si>
  <si>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</si>
  <si>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</si>
  <si>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</si>
  <si>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</si>
  <si>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</si>
  <si>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</si>
  <si>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</si>
  <si>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</si>
  <si>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</si>
  <si>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</si>
  <si>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</si>
  <si>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</si>
  <si>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</si>
  <si>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</si>
  <si>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</si>
  <si>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</si>
  <si>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</si>
  <si>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</si>
  <si>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</si>
  <si>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</si>
  <si>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</si>
  <si>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</si>
  <si>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</si>
  <si>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</si>
  <si>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</si>
  <si>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</si>
  <si>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</si>
  <si>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</si>
  <si>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</si>
  <si>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</si>
  <si>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</si>
  <si>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</si>
  <si>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</si>
  <si>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</si>
  <si>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</si>
  <si>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</si>
  <si>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</si>
  <si>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</si>
  <si>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</si>
  <si>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</si>
  <si>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</si>
  <si>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</si>
  <si>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</si>
  <si>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</si>
  <si>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</si>
  <si>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</si>
  <si>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</si>
  <si>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</si>
  <si>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</si>
  <si>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</si>
  <si>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</si>
  <si>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</si>
  <si>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</si>
  <si>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</si>
  <si>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</si>
  <si>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</si>
  <si>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</si>
  <si>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</si>
  <si>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</si>
  <si>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</si>
  <si>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</si>
  <si>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</si>
  <si>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</si>
  <si>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</si>
  <si>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</si>
  <si>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</si>
  <si>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</si>
  <si>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</si>
  <si>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</si>
  <si>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</si>
  <si>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</si>
  <si>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</si>
  <si>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</si>
  <si>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</si>
  <si>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</si>
  <si>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</si>
  <si>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</si>
  <si>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</si>
  <si>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</si>
  <si>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</si>
  <si>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</si>
  <si>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</si>
  <si>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</si>
  <si>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</si>
  <si>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</si>
  <si>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</si>
  <si>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</si>
  <si>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</si>
  <si>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</si>
  <si>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</si>
  <si>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</si>
  <si>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</si>
  <si>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</si>
  <si>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</si>
  <si>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</si>
  <si>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</si>
  <si>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</si>
  <si>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</si>
  <si>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</si>
  <si>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</si>
  <si>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</si>
  <si>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</si>
  <si>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</si>
  <si>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</si>
  <si>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</si>
  <si>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</si>
  <si>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</si>
  <si>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</si>
  <si>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</si>
  <si>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</si>
  <si>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</si>
  <si>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</si>
  <si>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</si>
  <si>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</si>
  <si>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</si>
  <si>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</si>
  <si>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</si>
  <si>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</si>
  <si>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</si>
  <si>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</si>
  <si>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</si>
  <si>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</si>
  <si>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</si>
  <si>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</si>
  <si>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</si>
  <si>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</si>
  <si>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</si>
  <si>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</si>
  <si>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</si>
  <si>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</si>
  <si>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</si>
  <si>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</si>
  <si>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</si>
  <si>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</si>
  <si>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</si>
  <si>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</si>
  <si>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</si>
  <si>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</si>
  <si>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</si>
  <si>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</si>
  <si>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</si>
  <si>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</si>
  <si>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</si>
  <si>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</si>
  <si>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</si>
  <si>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</si>
  <si>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</si>
  <si>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</si>
  <si>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</si>
  <si>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</si>
  <si>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</si>
  <si>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</si>
  <si>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</si>
  <si>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</si>
  <si>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</si>
  <si>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</si>
  <si>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</si>
  <si>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</si>
  <si>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</si>
  <si>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</si>
  <si>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</si>
  <si>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</si>
  <si>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</si>
  <si>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</si>
  <si>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</si>
  <si>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</si>
  <si>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</si>
  <si>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</si>
  <si>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</si>
  <si>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</si>
  <si>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</si>
  <si>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</si>
  <si>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</si>
  <si>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</si>
  <si>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</si>
  <si>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</si>
  <si>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</si>
  <si>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</si>
  <si>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</si>
  <si>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</si>
  <si>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</si>
  <si>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</si>
  <si>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</si>
  <si>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</si>
  <si>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</si>
  <si>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</si>
  <si>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</si>
  <si>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</si>
  <si>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</si>
  <si>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</si>
  <si>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</si>
  <si>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</si>
  <si>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</si>
  <si>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</si>
  <si>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</si>
  <si>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</si>
  <si>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</si>
  <si>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</si>
  <si>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</si>
  <si>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</si>
  <si>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</si>
  <si>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</si>
  <si>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</si>
  <si>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</si>
  <si>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</si>
  <si>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</si>
  <si>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</si>
  <si>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</si>
  <si>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</si>
  <si>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</si>
  <si>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</si>
  <si>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</si>
  <si>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</si>
  <si>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</si>
  <si>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</si>
  <si>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</si>
  <si>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</si>
  <si>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</si>
  <si>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</si>
  <si>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</si>
  <si>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</si>
  <si>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</si>
  <si>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</si>
  <si>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</si>
  <si>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</si>
  <si>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</si>
  <si>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</si>
  <si>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</si>
  <si>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</si>
  <si>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</si>
  <si>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</si>
  <si>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</si>
  <si>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</si>
  <si>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</si>
  <si>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</si>
  <si>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</si>
  <si>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</si>
  <si>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</si>
  <si>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</si>
  <si>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</si>
  <si>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</si>
  <si>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</si>
  <si>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</si>
  <si>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</si>
  <si>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</si>
  <si>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</si>
  <si>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</si>
  <si>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</si>
  <si>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</si>
  <si>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</si>
  <si>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</si>
  <si>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</si>
  <si>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</si>
  <si>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</si>
  <si>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</si>
  <si>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</si>
  <si>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</si>
  <si>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</si>
  <si>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</si>
  <si>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</si>
  <si>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</si>
  <si>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</si>
  <si>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</si>
  <si>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</si>
  <si>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</si>
  <si>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</si>
  <si>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</si>
  <si>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</si>
  <si>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</si>
  <si>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</si>
  <si>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</si>
  <si>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</si>
  <si>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</si>
  <si>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</si>
  <si>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</si>
  <si>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</si>
  <si>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</si>
  <si>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</si>
  <si>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</si>
  <si>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</si>
  <si>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</si>
  <si>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</si>
  <si>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</si>
  <si>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</si>
  <si>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</si>
  <si>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</si>
  <si>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</si>
  <si>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</si>
  <si>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</si>
  <si>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</si>
  <si>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</si>
  <si>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</si>
  <si>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</si>
  <si>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</si>
  <si>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</si>
  <si>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</si>
  <si>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</si>
  <si>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</si>
  <si>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</si>
  <si>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</si>
  <si>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</si>
  <si>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</si>
  <si>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</si>
  <si>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</si>
  <si>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</si>
  <si>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</si>
  <si>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</si>
  <si>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</si>
  <si>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</si>
  <si>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</si>
  <si>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</si>
  <si>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</si>
  <si>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</si>
  <si>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</si>
  <si>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</si>
  <si>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</si>
  <si>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</si>
  <si>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</si>
  <si>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</si>
  <si>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</si>
  <si>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</si>
  <si>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</si>
  <si>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</si>
  <si>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</si>
  <si>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</si>
  <si>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</si>
  <si>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</si>
  <si>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</si>
  <si>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</si>
  <si>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</si>
  <si>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</si>
  <si>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</si>
  <si>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</si>
  <si>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</si>
  <si>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</si>
  <si>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</si>
  <si>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</si>
  <si>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</si>
  <si>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</si>
  <si>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</si>
  <si>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</si>
  <si>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</si>
  <si>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</si>
  <si>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</si>
  <si>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</si>
  <si>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</si>
  <si>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</si>
  <si>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</si>
  <si>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</si>
  <si>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</si>
  <si>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</si>
  <si>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</si>
  <si>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</si>
  <si>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</si>
  <si>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</si>
  <si>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</si>
  <si>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</si>
  <si>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</si>
  <si>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</si>
  <si>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</si>
  <si>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</si>
  <si>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</si>
  <si>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</si>
  <si>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</si>
  <si>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</si>
  <si>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</si>
  <si>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</si>
  <si>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</si>
  <si>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</si>
  <si>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</si>
  <si>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</si>
  <si>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</si>
  <si>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</si>
  <si>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</si>
  <si>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</si>
  <si>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</si>
  <si>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</si>
  <si>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</si>
  <si>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</si>
  <si>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</si>
  <si>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</si>
  <si>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</si>
  <si>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</si>
  <si>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</si>
  <si>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</si>
  <si>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</si>
  <si>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</si>
  <si>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</si>
  <si>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</si>
  <si>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</si>
  <si>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</si>
  <si>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</si>
  <si>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</si>
  <si>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</si>
  <si>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</si>
  <si>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</si>
  <si>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</si>
  <si>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</si>
  <si>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</si>
  <si>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</si>
  <si>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</si>
  <si>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</si>
  <si>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</si>
  <si>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</si>
  <si>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</si>
  <si>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</si>
  <si>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</si>
  <si>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</si>
  <si>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</si>
  <si>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</si>
  <si>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</si>
  <si>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</si>
  <si>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</si>
  <si>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</si>
  <si>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</si>
  <si>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</si>
  <si>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</si>
  <si>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</si>
  <si>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</si>
  <si>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</si>
  <si>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</si>
  <si>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</si>
  <si>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</si>
  <si>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</si>
  <si>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</si>
  <si>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</si>
  <si>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</si>
  <si>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</si>
  <si>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</si>
  <si>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</si>
  <si>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</si>
  <si>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</si>
  <si>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</si>
  <si>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</si>
  <si>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</si>
  <si>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</si>
  <si>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</si>
  <si>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</si>
  <si>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</si>
  <si>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</si>
  <si>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</si>
  <si>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</si>
  <si>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</si>
  <si>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</si>
  <si>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</si>
  <si>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</si>
  <si>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</si>
  <si>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</si>
  <si>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</si>
  <si>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</si>
  <si>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</si>
  <si>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</si>
  <si>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</si>
  <si>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</si>
  <si>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</si>
  <si>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</si>
  <si>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</si>
  <si>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</si>
  <si>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</si>
  <si>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</si>
  <si>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</si>
  <si>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</si>
  <si>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</si>
  <si>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</si>
  <si>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</si>
  <si>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</si>
  <si>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</si>
  <si>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</si>
  <si>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</si>
  <si>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</si>
  <si>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</si>
  <si>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</si>
  <si>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</si>
  <si>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</si>
  <si>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</si>
  <si>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</si>
  <si>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</si>
  <si>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</si>
  <si>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</si>
  <si>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</si>
  <si>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</si>
  <si>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</si>
  <si>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</si>
  <si>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</si>
  <si>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</si>
  <si>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</si>
  <si>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</si>
  <si>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</si>
  <si>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</si>
  <si>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</si>
  <si>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</si>
  <si>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</si>
  <si>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</si>
  <si>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</si>
  <si>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</si>
  <si>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</si>
  <si>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</si>
  <si>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</si>
  <si>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</si>
  <si>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</si>
  <si>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</si>
  <si>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</si>
  <si>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</si>
  <si>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</si>
  <si>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</si>
  <si>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</si>
  <si>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</si>
  <si>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</si>
  <si>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</si>
  <si>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</si>
  <si>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</si>
  <si>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</si>
  <si>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</si>
  <si>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</si>
  <si>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</si>
  <si>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</si>
  <si>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</si>
  <si>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</si>
  <si>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</si>
  <si>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</si>
  <si>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</si>
  <si>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</si>
  <si>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</si>
  <si>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</si>
  <si>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</si>
  <si>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</si>
  <si>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</si>
  <si>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</si>
  <si>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</si>
  <si>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</si>
  <si>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</si>
  <si>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</si>
  <si>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</si>
  <si>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</si>
  <si>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</si>
  <si>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</si>
  <si>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</si>
  <si>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</si>
  <si>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</si>
  <si>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</si>
  <si>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</si>
  <si>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</si>
  <si>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</si>
  <si>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</si>
  <si>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</si>
  <si>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</si>
  <si>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</si>
  <si>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</si>
  <si>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</si>
  <si>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</si>
  <si>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</si>
  <si>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</si>
  <si>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</si>
  <si>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</si>
  <si>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</si>
  <si>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</si>
  <si>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</si>
  <si>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</si>
  <si>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</si>
  <si>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</si>
  <si>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</si>
  <si>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</si>
  <si>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</si>
  <si>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</si>
  <si>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</si>
  <si>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</si>
  <si>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</si>
  <si>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</si>
  <si>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</si>
  <si>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</si>
  <si>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</si>
  <si>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</si>
  <si>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</si>
  <si>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</si>
  <si>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</si>
  <si>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</si>
  <si>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</si>
  <si>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</si>
  <si>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</si>
  <si>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</si>
  <si>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</si>
  <si>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</si>
  <si>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</si>
  <si>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</si>
  <si>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</si>
  <si>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</si>
  <si>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</si>
  <si>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</si>
  <si>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</si>
  <si>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</si>
  <si>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</si>
  <si>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</si>
  <si>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</si>
  <si>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</si>
  <si>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</si>
  <si>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</si>
  <si>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</si>
  <si>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</si>
  <si>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</si>
  <si>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</si>
  <si>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</si>
  <si>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</si>
  <si>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</si>
  <si>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</si>
  <si>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</si>
  <si>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</si>
  <si>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</si>
  <si>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</si>
  <si>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</si>
  <si>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</si>
  <si>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</si>
  <si>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</si>
  <si>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</si>
  <si>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</si>
  <si>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</si>
  <si>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</si>
  <si>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</si>
  <si>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</si>
  <si>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</si>
  <si>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</si>
  <si>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</si>
  <si>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</si>
  <si>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</si>
  <si>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</si>
  <si>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</si>
  <si>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</si>
  <si>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</si>
  <si>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</si>
  <si>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</si>
  <si>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</si>
  <si>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</si>
  <si>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</si>
  <si>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</si>
  <si>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</si>
  <si>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</si>
  <si>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</si>
  <si>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</si>
  <si>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</si>
  <si>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</si>
  <si>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</si>
  <si>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</si>
  <si>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</si>
  <si>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</si>
  <si>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</si>
  <si>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</si>
  <si>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</si>
  <si>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</si>
  <si>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</si>
  <si>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</si>
  <si>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</si>
  <si>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</si>
  <si>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</si>
  <si>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</si>
  <si>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</si>
  <si>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</si>
  <si>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</si>
  <si>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</si>
  <si>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</si>
  <si>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</si>
  <si>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</si>
  <si>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</si>
  <si>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</si>
  <si>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</si>
  <si>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</si>
  <si>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</si>
  <si>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</si>
  <si>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</si>
  <si>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</si>
  <si>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</si>
  <si>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</si>
  <si>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</si>
  <si>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</si>
  <si>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</si>
  <si>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</si>
  <si>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</si>
  <si>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</si>
  <si>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</si>
  <si>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</si>
  <si>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</si>
  <si>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</si>
  <si>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</si>
  <si>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</si>
  <si>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</si>
  <si>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</si>
  <si>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</si>
  <si>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</si>
  <si>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</si>
  <si>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</si>
  <si>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</si>
  <si>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</si>
  <si>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</si>
  <si>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</si>
  <si>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</si>
  <si>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</si>
  <si>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</si>
  <si>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</si>
  <si>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</si>
  <si>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</si>
  <si>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</si>
  <si>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</si>
  <si>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</si>
  <si>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</si>
  <si>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</si>
  <si>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</si>
  <si>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</si>
  <si>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</si>
  <si>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</si>
  <si>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</si>
  <si>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</si>
  <si>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</si>
  <si>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</si>
  <si>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</si>
  <si>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</si>
  <si>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</si>
  <si>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</si>
  <si>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</si>
  <si>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</si>
  <si>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</si>
  <si>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</si>
  <si>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</si>
  <si>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</si>
  <si>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</si>
  <si>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</si>
  <si>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</si>
  <si>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</si>
  <si>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</si>
  <si>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</si>
  <si>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</si>
  <si>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</si>
  <si>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</si>
  <si>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</si>
  <si>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</si>
  <si>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</si>
  <si>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</si>
  <si>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</si>
  <si>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</si>
  <si>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</si>
  <si>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</si>
  <si>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</si>
  <si>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</si>
  <si>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</si>
  <si>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</si>
  <si>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</si>
  <si>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</si>
  <si>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</si>
  <si>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</si>
  <si>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</si>
  <si>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</si>
  <si>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</si>
  <si>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</si>
  <si>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</si>
  <si>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</si>
  <si>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</si>
  <si>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</si>
  <si>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</si>
  <si>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</si>
  <si>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</si>
  <si>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</si>
  <si>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</si>
  <si>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</si>
  <si>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</si>
  <si>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</si>
  <si>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</si>
  <si>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</si>
  <si>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</si>
  <si>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</si>
  <si>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</si>
  <si>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</si>
  <si>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</si>
  <si>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</si>
  <si>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</si>
  <si>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</si>
  <si>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</si>
  <si>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</si>
  <si>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</si>
  <si>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</si>
  <si>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</si>
  <si>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</si>
  <si>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</si>
  <si>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</si>
  <si>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</si>
  <si>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</si>
  <si>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</si>
  <si>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</si>
  <si>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</si>
  <si>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</si>
  <si>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</si>
  <si>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</si>
  <si>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</si>
  <si>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</si>
  <si>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</si>
  <si>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</si>
  <si>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</si>
  <si>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</si>
  <si>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</si>
  <si>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</si>
  <si>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</si>
  <si>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</si>
  <si>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</si>
  <si>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</si>
  <si>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</si>
  <si>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</si>
  <si>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</si>
  <si>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</si>
  <si>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</si>
  <si>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</si>
  <si>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</si>
  <si>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</si>
  <si>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</si>
  <si>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</si>
  <si>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</si>
  <si>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</si>
  <si>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</si>
  <si>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</si>
  <si>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</si>
  <si>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</si>
  <si>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</si>
  <si>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</si>
  <si>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</si>
  <si>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</si>
  <si>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</si>
  <si>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</si>
  <si>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</si>
  <si>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</si>
  <si>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</si>
  <si>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</si>
  <si>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</si>
  <si>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</si>
  <si>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</si>
  <si>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</si>
  <si>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</si>
  <si>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</si>
  <si>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</si>
  <si>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</si>
  <si>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</si>
  <si>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</si>
  <si>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</si>
  <si>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</si>
  <si>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</si>
  <si>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</si>
  <si>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</si>
  <si>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</si>
  <si>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</si>
  <si>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</si>
  <si>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</si>
  <si>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</si>
  <si>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</si>
  <si>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</si>
  <si>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</si>
  <si>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</si>
  <si>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</si>
  <si>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</si>
  <si>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</si>
  <si>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</si>
  <si>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</si>
  <si>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</si>
  <si>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</si>
  <si>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</si>
  <si>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</si>
  <si>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</si>
  <si>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</si>
  <si>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</si>
  <si>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</si>
  <si>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</si>
  <si>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</si>
  <si>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</si>
  <si>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</si>
  <si>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</si>
  <si>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</si>
  <si>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</si>
  <si>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</si>
  <si>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</si>
  <si>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</si>
  <si>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</si>
  <si>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</si>
  <si>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</si>
  <si>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</si>
  <si>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</si>
  <si>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</si>
  <si>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</si>
  <si>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</si>
  <si>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</si>
  <si>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</si>
  <si>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</si>
  <si>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</si>
  <si>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</si>
  <si>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</si>
  <si>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</si>
  <si>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</si>
  <si>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</si>
  <si>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</si>
  <si>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</si>
  <si>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</si>
  <si>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</si>
  <si>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</si>
  <si>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</si>
  <si>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</si>
  <si>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</si>
  <si>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</si>
  <si>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</si>
  <si>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</si>
  <si>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</si>
  <si>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</si>
  <si>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</si>
  <si>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</si>
  <si>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</si>
  <si>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</si>
  <si>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</si>
  <si>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</si>
  <si>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</si>
  <si>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</si>
  <si>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</si>
  <si>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</si>
  <si>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</si>
  <si>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</si>
  <si>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</si>
  <si>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</si>
  <si>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</si>
  <si>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</si>
  <si>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</si>
  <si>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</si>
  <si>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</si>
  <si>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</si>
  <si>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</si>
  <si>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</si>
  <si>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</si>
  <si>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</si>
  <si>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</si>
  <si>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</si>
  <si>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</si>
  <si>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</si>
  <si>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</si>
  <si>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</si>
  <si>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</si>
  <si>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</si>
  <si>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</si>
  <si>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</si>
  <si>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</si>
  <si>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</si>
  <si>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</si>
  <si>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</si>
  <si>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</si>
  <si>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</si>
  <si>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</si>
  <si>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</si>
  <si>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</si>
  <si>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</si>
  <si>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</si>
  <si>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</si>
  <si>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</si>
  <si>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</si>
  <si>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</si>
  <si>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</si>
  <si>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</si>
  <si>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</si>
  <si>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</si>
  <si>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</si>
  <si>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</si>
  <si>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</si>
  <si>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</si>
  <si>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</si>
  <si>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</si>
  <si>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</si>
  <si>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</si>
  <si>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</si>
  <si>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</si>
  <si>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</si>
  <si>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</si>
  <si>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</si>
  <si>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</si>
  <si>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</si>
  <si>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</si>
  <si>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</si>
  <si>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</si>
  <si>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</si>
  <si>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</si>
  <si>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</si>
  <si>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</si>
  <si>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</si>
  <si>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</si>
  <si>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</si>
  <si>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</si>
  <si>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</si>
  <si>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</si>
  <si>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</si>
  <si>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</si>
  <si>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</si>
  <si>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</si>
  <si>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</si>
  <si>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</si>
  <si>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</si>
  <si>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</si>
  <si>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</si>
  <si>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</si>
  <si>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</si>
  <si>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</si>
  <si>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</si>
  <si>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</si>
  <si>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</si>
  <si>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</si>
  <si>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</si>
  <si>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</si>
  <si>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</si>
  <si>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</si>
  <si>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</si>
  <si>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</si>
  <si>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</si>
  <si>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</si>
  <si>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</si>
  <si>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</si>
  <si>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</si>
  <si>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</si>
  <si>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</si>
  <si>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</si>
  <si>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</si>
  <si>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</si>
  <si>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</si>
  <si>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</si>
  <si>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</si>
  <si>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</si>
  <si>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</si>
  <si>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</si>
  <si>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</si>
  <si>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</si>
  <si>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</si>
  <si>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</si>
  <si>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</si>
  <si>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</si>
  <si>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</si>
  <si>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</si>
  <si>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</si>
  <si>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</si>
  <si>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</si>
  <si>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</si>
  <si>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</si>
  <si>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</si>
  <si>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</si>
  <si>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</si>
  <si>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</si>
  <si>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</si>
  <si>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</si>
  <si>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</si>
  <si>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</si>
  <si>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</si>
  <si>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</si>
  <si>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</si>
  <si>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</si>
  <si>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</si>
  <si>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</si>
  <si>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</si>
  <si>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</si>
  <si>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</si>
  <si>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</si>
  <si>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</si>
  <si>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</si>
  <si>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</si>
  <si>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</si>
  <si>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</si>
  <si>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</si>
  <si>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</si>
  <si>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</si>
  <si>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</si>
  <si>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</si>
  <si>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</si>
  <si>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</si>
  <si>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</si>
  <si>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</si>
  <si>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</si>
  <si>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</si>
  <si>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</si>
  <si>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</si>
  <si>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</si>
  <si>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</si>
  <si>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</si>
  <si>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</si>
  <si>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</si>
  <si>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</si>
  <si>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</si>
  <si>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</si>
  <si>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</si>
  <si>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</si>
  <si>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</si>
  <si>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</si>
  <si>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</si>
  <si>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</si>
  <si>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</si>
  <si>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</si>
  <si>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</si>
  <si>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</si>
  <si>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</si>
  <si>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</si>
  <si>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</si>
  <si>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</si>
  <si>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</si>
  <si>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</si>
  <si>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</si>
  <si>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</si>
  <si>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</si>
  <si>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</si>
  <si>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</si>
  <si>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</si>
  <si>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</si>
  <si>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</si>
  <si>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</si>
  <si>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</si>
  <si>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</si>
  <si>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</si>
  <si>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</si>
  <si>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</si>
  <si>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</si>
  <si>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</si>
  <si>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</si>
  <si>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</si>
  <si>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</si>
  <si>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</si>
  <si>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</si>
  <si>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</si>
  <si>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</si>
  <si>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</si>
  <si>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</si>
  <si>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</si>
  <si>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</si>
  <si>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</si>
  <si>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</si>
  <si>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</si>
  <si>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</si>
  <si>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</si>
  <si>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</si>
  <si>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</si>
  <si>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</si>
  <si>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</si>
  <si>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</si>
  <si>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</si>
  <si>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</si>
  <si>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</si>
  <si>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</si>
  <si>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</si>
  <si>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</si>
  <si>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</si>
  <si>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</si>
  <si>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</si>
  <si>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</si>
  <si>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</si>
  <si>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</si>
  <si>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</si>
  <si>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</si>
  <si>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</si>
  <si>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</si>
  <si>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</si>
  <si>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</si>
  <si>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</si>
  <si>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</si>
  <si>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</si>
  <si>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</si>
  <si>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</si>
  <si>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</si>
  <si>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</si>
  <si>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</si>
  <si>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</si>
  <si>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</si>
  <si>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</si>
  <si>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</si>
  <si>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</si>
  <si>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</si>
  <si>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</si>
  <si>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</si>
  <si>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</si>
  <si>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</si>
  <si>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</si>
  <si>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</si>
  <si>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</si>
  <si>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</si>
  <si>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</si>
  <si>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</si>
  <si>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</si>
  <si>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</si>
  <si>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</si>
  <si>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</si>
  <si>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</si>
  <si>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</si>
  <si>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</si>
  <si>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</si>
  <si>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</si>
  <si>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</si>
  <si>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</si>
  <si>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</si>
  <si>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</si>
  <si>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</si>
  <si>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</si>
  <si>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</si>
  <si>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</si>
  <si>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</si>
  <si>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</si>
  <si>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</si>
  <si>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</si>
  <si>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</si>
  <si>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</si>
  <si>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</si>
  <si>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</si>
  <si>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</si>
  <si>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</si>
  <si>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</si>
  <si>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</si>
  <si>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</si>
  <si>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</si>
  <si>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</si>
  <si>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</si>
  <si>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</si>
  <si>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</si>
  <si>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</si>
  <si>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</si>
  <si>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</si>
  <si>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</si>
  <si>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</si>
  <si>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</si>
  <si>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</si>
  <si>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</si>
  <si>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</si>
  <si>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</si>
  <si>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</si>
  <si>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</si>
  <si>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</si>
  <si>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</si>
  <si>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</si>
  <si>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</si>
  <si>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</si>
  <si>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</si>
  <si>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</si>
  <si>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</si>
  <si>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</si>
  <si>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</si>
  <si>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</si>
  <si>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</si>
  <si>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</si>
  <si>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</si>
  <si>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</si>
  <si>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</si>
  <si>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</si>
  <si>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</si>
  <si>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</si>
  <si>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</si>
  <si>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</si>
  <si>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</si>
  <si>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</si>
  <si>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</si>
  <si>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</si>
  <si>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</si>
  <si>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</si>
  <si>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</si>
  <si>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</si>
  <si>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</si>
  <si>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</si>
  <si>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</si>
  <si>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</si>
  <si>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</si>
  <si>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</si>
  <si>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</si>
  <si>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</si>
  <si>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</si>
  <si>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</si>
  <si>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</si>
  <si>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</si>
  <si>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</si>
  <si>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</si>
  <si>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</si>
  <si>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</si>
  <si>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</si>
  <si>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</si>
  <si>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</si>
  <si>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</si>
  <si>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</si>
  <si>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</si>
  <si>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</si>
  <si>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</si>
  <si>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</si>
  <si>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</si>
  <si>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</si>
  <si>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</si>
  <si>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</si>
  <si>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</si>
  <si>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</si>
  <si>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</si>
  <si>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</si>
  <si>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</si>
  <si>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</si>
  <si>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</si>
  <si>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</si>
  <si>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</si>
  <si>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</si>
  <si>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</si>
  <si>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</si>
  <si>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</si>
  <si>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</si>
  <si>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</si>
  <si>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</si>
  <si>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</si>
  <si>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</si>
  <si>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</si>
  <si>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</si>
  <si>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</si>
  <si>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</si>
  <si>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</si>
  <si>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</si>
  <si>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</si>
  <si>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</si>
  <si>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</si>
  <si>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</si>
  <si>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</si>
  <si>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</si>
  <si>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</si>
  <si>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</si>
  <si>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</si>
  <si>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</si>
  <si>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</si>
  <si>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</si>
  <si>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</si>
  <si>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</si>
  <si>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</si>
  <si>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</si>
  <si>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</si>
  <si>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</si>
  <si>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</si>
  <si>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</si>
  <si>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</si>
  <si>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</si>
  <si>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</si>
  <si>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</si>
  <si>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</si>
  <si>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</si>
  <si>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</si>
  <si>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</si>
  <si>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</si>
  <si>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</si>
  <si>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</si>
  <si>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</si>
  <si>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</si>
  <si>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</si>
  <si>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</si>
  <si>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</si>
  <si>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</si>
  <si>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</si>
  <si>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</si>
  <si>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</si>
  <si>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</si>
  <si>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</si>
  <si>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</si>
  <si>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</si>
  <si>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</si>
  <si>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</si>
  <si>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</si>
  <si>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</si>
  <si>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</si>
  <si>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</si>
  <si>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</si>
  <si>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</si>
  <si>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</si>
  <si>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</si>
  <si>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</si>
  <si>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</si>
  <si>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</si>
  <si>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</si>
  <si>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</si>
  <si>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</si>
  <si>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</si>
  <si>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</si>
  <si>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</si>
  <si>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</si>
  <si>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</si>
  <si>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</si>
  <si>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</si>
  <si>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</si>
  <si>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</si>
  <si>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</si>
  <si>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</si>
  <si>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</si>
  <si>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</si>
  <si>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</si>
  <si>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</si>
  <si>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</si>
  <si>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</si>
  <si>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</si>
  <si>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</si>
  <si>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</si>
  <si>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</si>
  <si>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</si>
  <si>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</si>
  <si>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</si>
  <si>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</si>
  <si>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</si>
  <si>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</si>
  <si>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</si>
  <si>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</si>
  <si>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</si>
  <si>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</si>
  <si>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</si>
  <si>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</si>
  <si>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</si>
  <si>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</si>
  <si>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</si>
  <si>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</si>
  <si>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</si>
  <si>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</si>
  <si>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</si>
  <si>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</si>
  <si>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</si>
  <si>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</si>
  <si>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</si>
  <si>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</si>
  <si>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</si>
  <si>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</si>
  <si>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</si>
  <si>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</si>
  <si>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</si>
  <si>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</si>
  <si>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</si>
  <si>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</si>
  <si>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</si>
  <si>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</si>
  <si>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</si>
  <si>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</si>
  <si>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</si>
  <si>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</si>
  <si>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</si>
  <si>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</si>
  <si>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</si>
  <si>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</si>
  <si>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</si>
  <si>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</si>
  <si>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</si>
  <si>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</si>
  <si>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</si>
  <si>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</si>
  <si>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</si>
  <si>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</si>
  <si>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</si>
  <si>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</si>
  <si>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</si>
  <si>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</si>
  <si>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</si>
  <si>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</si>
  <si>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</si>
  <si>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</si>
  <si>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</si>
  <si>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</si>
  <si>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</si>
  <si>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</si>
  <si>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</si>
  <si>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</si>
  <si>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</si>
  <si>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</si>
  <si>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</si>
  <si>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</si>
  <si>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</si>
  <si>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</si>
  <si>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</si>
  <si>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</si>
  <si>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</si>
  <si>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</si>
  <si>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</si>
  <si>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</si>
  <si>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</si>
  <si>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</si>
  <si>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</si>
  <si>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</si>
  <si>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</si>
  <si>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</si>
  <si>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</si>
  <si>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</si>
  <si>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</si>
  <si>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</si>
  <si>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</si>
  <si>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</si>
  <si>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</si>
  <si>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</si>
  <si>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</si>
  <si>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</si>
  <si>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</si>
  <si>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</si>
  <si>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</si>
  <si>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</si>
  <si>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</si>
  <si>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</si>
  <si>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</si>
  <si>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</si>
  <si>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</si>
  <si>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</si>
  <si>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</si>
  <si>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</si>
  <si>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</si>
  <si>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</si>
  <si>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</si>
  <si>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</si>
  <si>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</si>
  <si>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</si>
  <si>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</si>
  <si>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</si>
  <si>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</si>
  <si>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</si>
  <si>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</si>
  <si>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</si>
  <si>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</si>
  <si>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</si>
  <si>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</si>
  <si>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</si>
  <si>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</si>
  <si>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</si>
  <si>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</si>
  <si>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</si>
  <si>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</si>
  <si>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</si>
  <si>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</si>
  <si>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</si>
  <si>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</si>
  <si>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</si>
  <si>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</si>
  <si>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</si>
  <si>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</si>
  <si>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</si>
  <si>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</si>
  <si>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</si>
  <si>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</si>
  <si>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</si>
  <si>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</si>
  <si>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</si>
  <si>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</si>
  <si>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</si>
  <si>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</si>
  <si>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</si>
  <si>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</si>
  <si>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</si>
  <si>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</si>
  <si>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</si>
  <si>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</si>
  <si>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</si>
  <si>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</si>
  <si>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</si>
  <si>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</si>
  <si>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</si>
  <si>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</si>
  <si>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</si>
  <si>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</si>
  <si>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</si>
  <si>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</si>
  <si>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</si>
  <si>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</si>
  <si>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</si>
  <si>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</si>
  <si>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</si>
  <si>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</si>
  <si>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</si>
  <si>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</si>
  <si>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</si>
  <si>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</si>
  <si>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</si>
  <si>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</si>
  <si>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</si>
  <si>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</si>
  <si>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</si>
  <si>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</si>
  <si>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</si>
  <si>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</si>
  <si>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</si>
  <si>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</si>
  <si>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</si>
  <si>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</si>
  <si>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</si>
  <si>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</si>
  <si>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</si>
  <si>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</si>
  <si>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</si>
  <si>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</si>
  <si>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</si>
  <si>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</si>
  <si>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</si>
  <si>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</si>
  <si>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</si>
  <si>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</si>
  <si>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</si>
  <si>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</si>
  <si>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</si>
  <si>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</si>
  <si>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</si>
  <si>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</si>
  <si>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</si>
  <si>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</si>
  <si>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</si>
  <si>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</si>
  <si>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</si>
  <si>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</si>
  <si>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</si>
  <si>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</si>
  <si>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</si>
  <si>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</si>
  <si>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</si>
  <si>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</si>
  <si>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</si>
  <si>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</si>
  <si>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</si>
  <si>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</si>
  <si>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</si>
  <si>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</si>
  <si>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</si>
  <si>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</si>
  <si>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</si>
  <si>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</si>
  <si>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</si>
  <si>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</si>
  <si>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</si>
  <si>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</si>
  <si>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</si>
  <si>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</si>
  <si>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</si>
  <si>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</si>
  <si>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</si>
  <si>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</si>
  <si>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</si>
  <si>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</si>
  <si>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</si>
  <si>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</si>
  <si>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</si>
  <si>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</si>
  <si>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</si>
  <si>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</si>
  <si>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</si>
  <si>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</si>
  <si>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</si>
  <si>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</si>
  <si>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</si>
  <si>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</si>
  <si>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</si>
  <si>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</si>
  <si>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</si>
  <si>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</si>
  <si>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</si>
  <si>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</si>
  <si>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</si>
  <si>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</si>
  <si>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</si>
  <si>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</si>
  <si>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</si>
  <si>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</si>
  <si>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</si>
  <si>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</si>
  <si>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</si>
  <si>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</si>
  <si>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</si>
  <si>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</si>
  <si>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</si>
  <si>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</si>
  <si>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</si>
  <si>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</si>
  <si>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</si>
  <si>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</si>
  <si>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</si>
  <si>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</si>
  <si>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</si>
  <si>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</si>
  <si>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</si>
  <si>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</si>
  <si>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</si>
  <si>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</si>
  <si>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</si>
  <si>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</si>
  <si>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</si>
  <si>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</si>
  <si>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</si>
  <si>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</si>
  <si>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</si>
  <si>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</si>
  <si>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</si>
  <si>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</si>
  <si>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</si>
  <si>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</si>
  <si>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</si>
  <si>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</si>
  <si>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</si>
  <si>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</si>
  <si>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</si>
  <si>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</si>
  <si>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</si>
  <si>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</si>
  <si>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</si>
  <si>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</si>
  <si>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</si>
  <si>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</si>
  <si>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</si>
  <si>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</si>
  <si>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</si>
  <si>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</si>
  <si>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</si>
  <si>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</si>
  <si>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</si>
  <si>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</si>
  <si>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</si>
  <si>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</si>
  <si>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</si>
  <si>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</si>
  <si>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</si>
  <si>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</si>
  <si>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</si>
  <si>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</si>
  <si>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</si>
  <si>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</si>
  <si>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</si>
  <si>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</si>
  <si>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</si>
  <si>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</si>
  <si>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</si>
  <si>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</si>
  <si>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</si>
  <si>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</si>
  <si>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</si>
  <si>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</si>
  <si>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</si>
  <si>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</si>
  <si>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</si>
  <si>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</si>
  <si>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</si>
  <si>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</si>
  <si>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</si>
  <si>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</si>
  <si>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</si>
  <si>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</si>
  <si>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</si>
  <si>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</si>
  <si>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</si>
  <si>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</si>
  <si>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</si>
  <si>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</si>
  <si>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</si>
  <si>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</si>
  <si>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</si>
  <si>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</si>
  <si>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</si>
  <si>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</si>
  <si>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</si>
  <si>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</si>
  <si>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</si>
  <si>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</si>
  <si>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</si>
  <si>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</si>
  <si>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</si>
  <si>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</si>
  <si>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</si>
  <si>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</si>
  <si>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</si>
  <si>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</si>
  <si>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</si>
  <si>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</si>
  <si>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</si>
  <si>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</si>
  <si>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</si>
  <si>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</si>
  <si>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</si>
  <si>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</si>
  <si>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</si>
  <si>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</si>
  <si>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</si>
  <si>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</si>
  <si>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</si>
  <si>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</si>
  <si>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</si>
  <si>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</si>
  <si>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</si>
  <si>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</si>
  <si>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</si>
  <si>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</si>
  <si>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</si>
  <si>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</si>
  <si>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</si>
  <si>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</si>
  <si>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</si>
  <si>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</si>
  <si>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</si>
  <si>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</si>
  <si>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</si>
  <si>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</si>
  <si>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</si>
  <si>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</si>
  <si>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</si>
  <si>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</si>
  <si>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</si>
  <si>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</si>
  <si>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</si>
  <si>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</si>
  <si>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</si>
  <si>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</si>
  <si>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</si>
  <si>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</si>
  <si>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</si>
  <si>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</si>
  <si>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</si>
  <si>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</si>
  <si>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</si>
  <si>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</si>
  <si>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</si>
  <si>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</si>
  <si>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</si>
  <si>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</si>
  <si>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</si>
  <si>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</si>
  <si>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</si>
  <si>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</si>
  <si>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</si>
  <si>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</si>
  <si>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</si>
  <si>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</si>
  <si>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</si>
  <si>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</si>
  <si>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</si>
  <si>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</si>
  <si>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</si>
  <si>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</si>
  <si>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</si>
  <si>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</si>
  <si>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</si>
  <si>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</si>
  <si>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</si>
  <si>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</si>
  <si>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</si>
  <si>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</si>
  <si>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</si>
  <si>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</si>
  <si>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</si>
  <si>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</si>
  <si>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</si>
  <si>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</si>
  <si>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</si>
  <si>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</si>
  <si>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</si>
  <si>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</si>
  <si>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</si>
  <si>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</si>
  <si>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</si>
  <si>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</si>
  <si>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</si>
  <si>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</si>
  <si>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</si>
  <si>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</si>
  <si>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</si>
  <si>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</si>
  <si>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</si>
  <si>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</si>
  <si>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</si>
  <si>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</si>
  <si>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</si>
  <si>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</si>
  <si>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</si>
  <si>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</si>
  <si>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</si>
  <si>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</si>
  <si>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</si>
  <si>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</si>
  <si>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</si>
  <si>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</si>
  <si>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</si>
  <si>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</si>
  <si>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</si>
  <si>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</si>
  <si>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</si>
  <si>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</si>
  <si>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</si>
  <si>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</si>
  <si>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</si>
  <si>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</si>
  <si>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</si>
  <si>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</si>
  <si>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</si>
  <si>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</si>
  <si>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</si>
  <si>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</si>
  <si>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</si>
  <si>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</si>
  <si>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</si>
  <si>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</si>
  <si>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</si>
  <si>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</si>
  <si>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</si>
  <si>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</si>
  <si>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</si>
  <si>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</si>
  <si>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</si>
  <si>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</si>
  <si>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</si>
  <si>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</si>
  <si>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</si>
  <si>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</si>
  <si>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</si>
  <si>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</si>
  <si>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</si>
  <si>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</si>
  <si>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</si>
  <si>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</si>
  <si>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</si>
  <si>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</si>
  <si>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</si>
  <si>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</si>
  <si>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</si>
  <si>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</si>
  <si>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</si>
  <si>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</si>
  <si>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</si>
  <si>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</si>
  <si>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</si>
  <si>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</si>
  <si>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</si>
  <si>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</si>
  <si>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</si>
  <si>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</si>
  <si>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</si>
  <si>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</si>
  <si>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</si>
  <si>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</si>
  <si>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</si>
  <si>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</si>
  <si>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</si>
  <si>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</si>
  <si>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</si>
  <si>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</si>
  <si>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</si>
  <si>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</si>
  <si>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</si>
  <si>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</si>
  <si>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</si>
  <si>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</si>
  <si>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</si>
  <si>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</si>
  <si>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</si>
  <si>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</si>
  <si>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</si>
  <si>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</si>
  <si>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</si>
  <si>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</si>
  <si>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</si>
  <si>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</si>
  <si>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</si>
  <si>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</si>
  <si>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</si>
  <si>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</si>
  <si>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</si>
  <si>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</si>
  <si>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</si>
  <si>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</si>
  <si>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</si>
  <si>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</si>
  <si>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</si>
  <si>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</si>
  <si>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</si>
  <si>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</si>
  <si>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</si>
  <si>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</si>
  <si>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</si>
  <si>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</si>
  <si>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</si>
  <si>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</si>
  <si>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</si>
  <si>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</si>
  <si>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</si>
  <si>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</si>
  <si>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</si>
  <si>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</si>
  <si>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</si>
  <si>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</si>
  <si>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</si>
  <si>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</si>
  <si>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</si>
  <si>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</si>
  <si>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</si>
  <si>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</si>
  <si>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</si>
  <si>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</si>
  <si>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</si>
  <si>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</si>
  <si>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</si>
  <si>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</si>
  <si>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</si>
  <si>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</si>
  <si>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</si>
  <si>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</si>
  <si>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</si>
  <si>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</si>
  <si>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</si>
  <si>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</si>
  <si>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</si>
  <si>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</si>
  <si>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</si>
  <si>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</si>
  <si>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</si>
  <si>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</si>
  <si>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</si>
  <si>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</si>
  <si>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</si>
  <si>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</si>
  <si>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</si>
  <si>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</si>
  <si>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</si>
  <si>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</si>
  <si>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</si>
  <si>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</si>
  <si>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</si>
  <si>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</si>
  <si>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</si>
  <si>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</si>
  <si>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</si>
  <si>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</si>
  <si>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</si>
  <si>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</si>
  <si>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</si>
  <si>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</si>
  <si>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</si>
  <si>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</si>
  <si>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</si>
  <si>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</si>
  <si>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</si>
  <si>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</si>
  <si>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</si>
  <si>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</si>
  <si>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</si>
  <si>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</si>
  <si>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</si>
  <si>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</si>
  <si>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</si>
  <si>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</si>
  <si>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</si>
  <si>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</si>
  <si>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</si>
  <si>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</si>
  <si>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</si>
  <si>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</si>
  <si>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</si>
  <si>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</si>
  <si>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</si>
  <si>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</si>
  <si>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</si>
  <si>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</si>
  <si>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</si>
  <si>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</si>
  <si>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</si>
  <si>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</si>
  <si>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</si>
  <si>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</si>
  <si>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</si>
  <si>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</si>
  <si>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</si>
  <si>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</si>
  <si>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</si>
  <si>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</si>
  <si>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</si>
  <si>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</si>
  <si>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</si>
  <si>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</si>
  <si>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</si>
  <si>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</si>
  <si>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</si>
  <si>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</si>
  <si>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</si>
  <si>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</si>
  <si>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</si>
  <si>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</si>
  <si>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</si>
  <si>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</si>
  <si>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</si>
  <si>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</si>
  <si>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</si>
  <si>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</si>
  <si>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</si>
  <si>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</si>
  <si>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</si>
  <si>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</si>
  <si>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</si>
  <si>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</si>
  <si>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</si>
  <si>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</si>
  <si>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</si>
  <si>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</si>
  <si>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</si>
  <si>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</si>
  <si>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</si>
  <si>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</si>
  <si>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</si>
  <si>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</si>
  <si>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</si>
  <si>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</si>
  <si>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</si>
  <si>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</si>
  <si>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</si>
  <si>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</si>
  <si>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</si>
  <si>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</si>
  <si>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</si>
  <si>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</si>
  <si>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</si>
  <si>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</si>
  <si>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</si>
  <si>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</si>
  <si>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</si>
  <si>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</si>
  <si>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</si>
  <si>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</si>
  <si>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</si>
  <si>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</si>
  <si>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</si>
  <si>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</si>
  <si>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</si>
  <si>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</si>
  <si>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</si>
  <si>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</si>
  <si>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</si>
  <si>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</si>
  <si>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</si>
  <si>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</si>
  <si>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</si>
  <si>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</si>
  <si>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</si>
  <si>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</si>
  <si>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</si>
  <si>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</si>
  <si>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</si>
  <si>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</si>
  <si>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</si>
  <si>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</si>
  <si>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</si>
  <si>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</si>
  <si>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</si>
  <si>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</si>
  <si>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</si>
  <si>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</si>
  <si>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</si>
  <si>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</si>
  <si>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</si>
  <si>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</si>
  <si>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</si>
  <si>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</si>
  <si>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</si>
  <si>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</si>
  <si>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</si>
  <si>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</si>
  <si>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</si>
  <si>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</si>
  <si>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</si>
  <si>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</si>
  <si>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</si>
  <si>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</si>
  <si>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</si>
  <si>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</si>
  <si>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</si>
  <si>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</si>
  <si>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</si>
  <si>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</si>
  <si>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</si>
  <si>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</si>
  <si>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</si>
  <si>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</si>
  <si>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</si>
  <si>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</si>
  <si>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</si>
  <si>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</si>
  <si>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</si>
  <si>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</si>
  <si>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</si>
  <si>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</si>
  <si>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</si>
  <si>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</si>
  <si>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</si>
  <si>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</si>
  <si>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</si>
  <si>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</si>
  <si>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</si>
  <si>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</si>
  <si>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</si>
  <si>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</si>
  <si>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</si>
  <si>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</si>
  <si>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</si>
  <si>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</si>
  <si>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</si>
  <si>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</si>
  <si>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</si>
  <si>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</si>
  <si>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</si>
  <si>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</si>
  <si>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</si>
  <si>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</si>
  <si>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</si>
  <si>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</si>
  <si>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</si>
  <si>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</si>
  <si>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</si>
  <si>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</si>
  <si>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</si>
  <si>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</si>
  <si>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</si>
  <si>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</si>
  <si>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</si>
  <si>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</si>
  <si>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</si>
  <si>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</si>
  <si>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</si>
  <si>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</si>
  <si>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</si>
  <si>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</si>
  <si>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</si>
  <si>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</si>
  <si>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</si>
  <si>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</si>
  <si>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</si>
  <si>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</si>
  <si>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</si>
  <si>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</si>
  <si>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</si>
  <si>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</si>
  <si>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</si>
  <si>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</si>
  <si>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</si>
  <si>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</si>
  <si>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</si>
  <si>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</si>
  <si>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</si>
  <si>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</si>
  <si>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</si>
  <si>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</si>
  <si>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</si>
  <si>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</si>
  <si>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</si>
  <si>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</si>
  <si>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</si>
  <si>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</si>
  <si>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</si>
  <si>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</si>
  <si>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</si>
  <si>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</si>
  <si>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</si>
  <si>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</si>
  <si>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</si>
  <si>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</si>
  <si>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</si>
  <si>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</si>
  <si>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</si>
  <si>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</si>
  <si>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</si>
  <si>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</si>
  <si>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</si>
  <si>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</si>
  <si>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</si>
  <si>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</si>
  <si>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</si>
  <si>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</si>
  <si>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</si>
  <si>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</si>
  <si>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</si>
  <si>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</si>
  <si>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</si>
  <si>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</si>
  <si>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</si>
  <si>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</si>
  <si>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</si>
  <si>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</si>
  <si>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</si>
  <si>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</si>
  <si>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</si>
  <si>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</si>
  <si>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</si>
  <si>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</si>
  <si>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</si>
  <si>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</si>
  <si>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</si>
  <si>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</si>
  <si>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</si>
  <si>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</si>
  <si>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</si>
  <si>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</si>
  <si>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</si>
  <si>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</si>
  <si>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</si>
  <si>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</si>
  <si>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</si>
  <si>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</si>
  <si>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</si>
  <si>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</si>
  <si>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</si>
  <si>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</si>
  <si>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</si>
  <si>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</si>
  <si>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</si>
  <si>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</si>
  <si>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</si>
  <si>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</si>
  <si>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</si>
  <si>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</si>
  <si>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</si>
  <si>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</si>
  <si>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</si>
  <si>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</si>
  <si>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</si>
  <si>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</si>
  <si>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</si>
  <si>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</si>
  <si>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</si>
  <si>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</si>
  <si>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</si>
  <si>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</si>
  <si>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</si>
  <si>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</si>
  <si>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</si>
  <si>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</si>
  <si>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</si>
  <si>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</si>
  <si>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</si>
  <si>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</si>
  <si>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</si>
  <si>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</si>
  <si>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</si>
  <si>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</si>
  <si>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</si>
  <si>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</si>
  <si>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</si>
  <si>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</si>
  <si>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</si>
  <si>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</si>
  <si>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</si>
  <si>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</si>
  <si>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</si>
  <si>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</si>
  <si>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</si>
  <si>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</si>
  <si>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</si>
  <si>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</si>
  <si>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</si>
  <si>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</si>
  <si>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</si>
  <si>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</si>
  <si>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</si>
  <si>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</si>
  <si>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</si>
  <si>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</si>
  <si>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</si>
  <si>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</si>
  <si>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</si>
  <si>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</si>
  <si>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</si>
  <si>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</si>
  <si>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</si>
  <si>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</si>
  <si>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</si>
  <si>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</si>
  <si>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</si>
  <si>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</si>
  <si>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</si>
  <si>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</si>
  <si>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</si>
  <si>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</si>
  <si>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</si>
  <si>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</si>
  <si>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</si>
  <si>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</si>
  <si>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</si>
  <si>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</si>
  <si>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</si>
  <si>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</si>
  <si>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</si>
  <si>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</si>
  <si>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</si>
  <si>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</si>
  <si>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</si>
  <si>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</si>
  <si>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</si>
  <si>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</si>
  <si>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</si>
  <si>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</si>
  <si>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</si>
  <si>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</si>
  <si>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</si>
  <si>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</si>
  <si>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</si>
  <si>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</si>
  <si>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</si>
  <si>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</si>
  <si>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</si>
  <si>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</si>
  <si>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</si>
  <si>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</si>
  <si>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</si>
  <si>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</si>
  <si>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</si>
  <si>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</si>
  <si>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</si>
  <si>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</si>
  <si>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</si>
  <si>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</si>
  <si>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</si>
  <si>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</si>
  <si>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</si>
  <si>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</si>
  <si>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</si>
  <si>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</si>
  <si>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</si>
  <si>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</si>
  <si>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</si>
  <si>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</si>
  <si>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</si>
  <si>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</si>
  <si>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</si>
  <si>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</si>
  <si>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</si>
  <si>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</si>
  <si>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</si>
  <si>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</si>
  <si>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</si>
  <si>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</si>
  <si>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</si>
  <si>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</si>
  <si>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</si>
  <si>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</si>
  <si>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</si>
  <si>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</si>
  <si>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</si>
  <si>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</si>
  <si>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</si>
  <si>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</si>
  <si>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</si>
  <si>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</si>
  <si>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</si>
  <si>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</si>
  <si>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</si>
  <si>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</si>
  <si>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</si>
  <si>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</si>
  <si>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</si>
  <si>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</si>
  <si>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</si>
  <si>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</si>
  <si>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</si>
  <si>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</si>
  <si>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</si>
  <si>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</si>
  <si>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</si>
  <si>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</si>
  <si>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</si>
  <si>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</si>
  <si>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</si>
  <si>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</si>
  <si>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</si>
  <si>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</si>
  <si>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</si>
  <si>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</si>
  <si>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</si>
  <si>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</si>
  <si>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</si>
  <si>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</si>
  <si>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</si>
  <si>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</si>
  <si>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</si>
  <si>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</si>
  <si>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</si>
  <si>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</si>
  <si>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</si>
  <si>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</si>
  <si>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</si>
  <si>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</si>
  <si>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</si>
  <si>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</si>
  <si>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</si>
  <si>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</si>
  <si>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</si>
  <si>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</si>
  <si>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</si>
  <si>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</si>
  <si>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</si>
  <si>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</si>
  <si>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</si>
  <si>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</si>
  <si>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</si>
  <si>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</si>
  <si>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</si>
  <si>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</si>
  <si>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</si>
  <si>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</si>
  <si>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</si>
  <si>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</si>
  <si>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</si>
  <si>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</si>
  <si>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</si>
  <si>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</si>
  <si>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</si>
  <si>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</si>
  <si>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</si>
  <si>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</si>
  <si>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</si>
  <si>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</si>
  <si>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</si>
  <si>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</si>
  <si>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</si>
  <si>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</si>
  <si>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</si>
  <si>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</si>
  <si>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</si>
  <si>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</si>
  <si>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</si>
  <si>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</si>
  <si>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</si>
  <si>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</si>
  <si>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</si>
  <si>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</si>
  <si>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</si>
  <si>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</si>
  <si>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</si>
  <si>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</si>
  <si>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</si>
  <si>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</si>
  <si>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</si>
  <si>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</si>
  <si>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</si>
  <si>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</si>
  <si>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</si>
  <si>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</si>
  <si>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</si>
  <si>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</si>
  <si>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</si>
  <si>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</si>
  <si>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</si>
  <si>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</si>
  <si>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</si>
  <si>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</si>
  <si>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</si>
  <si>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</si>
  <si>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</si>
  <si>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</si>
  <si>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</si>
  <si>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</si>
  <si>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</si>
  <si>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</si>
  <si>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</si>
  <si>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</si>
  <si>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</si>
  <si>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</si>
  <si>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</si>
  <si>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</si>
  <si>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</si>
  <si>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</si>
  <si>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</si>
  <si>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</si>
  <si>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</si>
  <si>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</si>
  <si>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</si>
  <si>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</si>
  <si>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</si>
  <si>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</si>
  <si>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</si>
  <si>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</si>
  <si>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</si>
  <si>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</si>
  <si>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</si>
  <si>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</si>
  <si>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</si>
  <si>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</si>
  <si>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</si>
  <si>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</si>
  <si>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</si>
  <si>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</si>
  <si>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</si>
  <si>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</si>
  <si>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</si>
  <si>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</si>
  <si>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</si>
  <si>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</si>
  <si>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</si>
  <si>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</si>
  <si>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</si>
  <si>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</si>
  <si>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</si>
  <si>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</si>
  <si>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</si>
  <si>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</si>
  <si>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</si>
  <si>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</si>
  <si>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</si>
  <si>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</si>
  <si>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</si>
  <si>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</si>
  <si>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</si>
  <si>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</si>
  <si>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</si>
  <si>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</si>
  <si>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</si>
  <si>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</si>
  <si>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</si>
  <si>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</si>
  <si>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</si>
  <si>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</si>
  <si>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</si>
  <si>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</si>
  <si>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</si>
  <si>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</si>
  <si>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</si>
  <si>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</si>
  <si>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</si>
  <si>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</si>
  <si>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</si>
  <si>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</si>
  <si>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</si>
  <si>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</si>
  <si>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</si>
  <si>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</si>
  <si>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</si>
  <si>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</si>
  <si>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</si>
  <si>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</si>
  <si>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</si>
  <si>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</si>
  <si>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</si>
  <si>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</si>
  <si>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</si>
  <si>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</si>
  <si>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</si>
  <si>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</si>
  <si>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</si>
  <si>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</si>
  <si>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</si>
  <si>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</si>
  <si>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</si>
  <si>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</si>
  <si>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</si>
  <si>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</si>
  <si>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</si>
  <si>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</si>
  <si>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</si>
  <si>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</si>
  <si>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</si>
  <si>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</si>
  <si>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</si>
  <si>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</si>
  <si>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</si>
  <si>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</si>
  <si>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</si>
  <si>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</si>
  <si>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</si>
  <si>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</si>
  <si>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</si>
  <si>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</si>
  <si>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</si>
  <si>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</si>
  <si>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</si>
  <si>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</si>
  <si>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</si>
  <si>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</si>
  <si>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</si>
  <si>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</si>
  <si>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</si>
  <si>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</si>
  <si>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</si>
  <si>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</si>
  <si>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</si>
  <si>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</si>
  <si>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</si>
  <si>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</si>
  <si>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</si>
  <si>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</si>
  <si>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</si>
  <si>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</si>
  <si>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</si>
  <si>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</si>
  <si>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</si>
  <si>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</si>
  <si>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</si>
  <si>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</si>
  <si>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</si>
  <si>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</si>
  <si>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</si>
  <si>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</si>
  <si>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</si>
  <si>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</si>
  <si>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</si>
  <si>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</si>
  <si>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</si>
  <si>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</si>
  <si>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</si>
  <si>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</si>
  <si>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</si>
  <si>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</si>
  <si>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</si>
  <si>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</si>
  <si>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</si>
  <si>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</si>
  <si>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</si>
  <si>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</si>
  <si>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</si>
  <si>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</si>
  <si>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</si>
  <si>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</si>
  <si>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</si>
  <si>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</si>
  <si>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</si>
  <si>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</si>
  <si>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</si>
  <si>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</si>
  <si>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</si>
  <si>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</si>
  <si>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</si>
  <si>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</si>
  <si>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</si>
  <si>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</si>
  <si>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</si>
  <si>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</si>
  <si>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</si>
  <si>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</si>
  <si>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</si>
  <si>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</si>
  <si>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</si>
  <si>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</si>
  <si>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</si>
  <si>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</si>
  <si>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</si>
  <si>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</si>
  <si>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</si>
  <si>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</si>
  <si>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</si>
  <si>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</si>
  <si>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</si>
  <si>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</si>
  <si>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</si>
  <si>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</si>
  <si>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</si>
  <si>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</si>
  <si>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</si>
  <si>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</si>
  <si>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</si>
  <si>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</si>
  <si>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</si>
  <si>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</si>
  <si>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</si>
  <si>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</si>
  <si>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</si>
  <si>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</si>
  <si>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</si>
  <si>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</si>
  <si>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</si>
  <si>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</si>
  <si>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</si>
  <si>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</si>
  <si>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</si>
  <si>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</si>
  <si>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</si>
  <si>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</si>
  <si>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</si>
  <si>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</si>
  <si>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</si>
  <si>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</si>
  <si>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</si>
  <si>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</si>
  <si>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</si>
  <si>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</si>
  <si>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</si>
  <si>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</si>
  <si>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</si>
  <si>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</si>
  <si>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</si>
  <si>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</si>
  <si>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</si>
  <si>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</si>
  <si>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</si>
  <si>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</si>
  <si>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</si>
  <si>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</si>
  <si>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</si>
  <si>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</si>
  <si>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</si>
  <si>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</si>
  <si>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</si>
  <si>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</si>
  <si>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</si>
  <si>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</si>
  <si>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</si>
  <si>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</si>
  <si>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</si>
  <si>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</si>
  <si>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</si>
  <si>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</si>
  <si>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</si>
  <si>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</si>
  <si>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</si>
  <si>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</si>
  <si>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</si>
  <si>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</si>
  <si>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</si>
  <si>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</si>
  <si>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</si>
  <si>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</si>
  <si>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</si>
  <si>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</si>
  <si>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</si>
  <si>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</si>
  <si>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</si>
  <si>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</si>
  <si>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</si>
  <si>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</si>
  <si>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</si>
  <si>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</si>
  <si>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</si>
  <si>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</si>
  <si>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</si>
  <si>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</si>
  <si>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</si>
  <si>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</si>
  <si>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</si>
  <si>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</si>
  <si>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</si>
  <si>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</si>
  <si>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</si>
  <si>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</si>
  <si>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</si>
  <si>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</si>
  <si>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</si>
  <si>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</si>
  <si>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</si>
  <si>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</si>
  <si>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</si>
  <si>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</si>
  <si>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</si>
  <si>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</si>
  <si>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</si>
  <si>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</si>
  <si>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</si>
  <si>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</si>
  <si>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</si>
  <si>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</si>
  <si>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</si>
  <si>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</si>
  <si>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</si>
  <si>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</si>
  <si>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</si>
  <si>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</si>
  <si>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</si>
  <si>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</si>
  <si>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</si>
  <si>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</si>
  <si>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</si>
  <si>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</si>
  <si>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</si>
  <si>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</si>
  <si>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</si>
  <si>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</si>
  <si>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</si>
  <si>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</si>
  <si>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</si>
  <si>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</si>
  <si>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</si>
  <si>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</si>
  <si>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</si>
  <si>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</si>
  <si>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</si>
  <si>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</si>
  <si>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</si>
  <si>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</si>
  <si>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</si>
  <si>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</si>
  <si>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</si>
  <si>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</si>
  <si>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</si>
  <si>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</si>
  <si>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</si>
  <si>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</si>
  <si>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</si>
  <si>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</si>
  <si>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</si>
  <si>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</si>
  <si>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</si>
  <si>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</si>
  <si>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</si>
  <si>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</si>
  <si>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</si>
  <si>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</si>
  <si>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</si>
  <si>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</si>
  <si>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</si>
  <si>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</si>
  <si>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</si>
  <si>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</si>
  <si>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</si>
  <si>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</si>
  <si>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</si>
  <si>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</si>
  <si>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</si>
  <si>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</si>
  <si>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</si>
  <si>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</si>
  <si>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</si>
  <si>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</si>
  <si>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</si>
  <si>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</si>
  <si>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</si>
  <si>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</si>
  <si>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</si>
  <si>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</si>
  <si>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</si>
  <si>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</si>
  <si>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</si>
  <si>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</si>
  <si>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</si>
  <si>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</si>
  <si>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</si>
  <si>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</si>
  <si>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</si>
  <si>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</si>
  <si>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</si>
  <si>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</si>
  <si>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</si>
  <si>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</si>
  <si>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</si>
  <si>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</si>
  <si>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</si>
  <si>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</si>
  <si>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</si>
  <si>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</si>
  <si>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</si>
  <si>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</si>
  <si>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</si>
  <si>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</si>
  <si>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</si>
  <si>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</si>
  <si>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</si>
  <si>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</si>
  <si>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</si>
  <si>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</si>
  <si>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</si>
  <si>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</si>
  <si>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</si>
  <si>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</si>
  <si>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</si>
  <si>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</si>
  <si>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</si>
  <si>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</si>
  <si>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</si>
  <si>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</si>
  <si>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</si>
  <si>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</si>
  <si>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</si>
  <si>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</si>
  <si>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</si>
  <si>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</si>
  <si>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</si>
  <si>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</si>
  <si>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</si>
  <si>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</si>
  <si>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</si>
  <si>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</si>
  <si>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</si>
  <si>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</si>
  <si>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</si>
  <si>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</si>
  <si>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</si>
  <si>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</si>
  <si>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</si>
  <si>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</si>
  <si>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</si>
  <si>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</si>
  <si>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</si>
  <si>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</si>
  <si>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</si>
  <si>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</si>
  <si>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</si>
  <si>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</si>
  <si>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</si>
  <si>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</si>
  <si>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</si>
  <si>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</si>
  <si>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</si>
  <si>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</si>
  <si>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</si>
  <si>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</si>
  <si>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</si>
  <si>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</si>
  <si>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</si>
  <si>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</si>
  <si>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</si>
  <si>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</si>
  <si>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</si>
  <si>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</si>
  <si>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</si>
  <si>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</si>
  <si>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</si>
  <si>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</si>
  <si>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</si>
  <si>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</si>
  <si>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</si>
  <si>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</si>
  <si>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</si>
  <si>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</si>
  <si>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</si>
  <si>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</si>
  <si>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</si>
  <si>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</si>
  <si>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</si>
  <si>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</si>
  <si>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</si>
  <si>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</si>
  <si>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</si>
  <si>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</si>
  <si>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</si>
  <si>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</si>
  <si>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</si>
  <si>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</si>
  <si>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</si>
  <si>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</si>
  <si>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</si>
  <si>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</si>
  <si>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</si>
  <si>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</si>
  <si>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</si>
  <si>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</si>
  <si>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</si>
  <si>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</si>
  <si>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</si>
  <si>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</si>
  <si>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</si>
  <si>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</si>
  <si>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</si>
  <si>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</si>
  <si>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</si>
  <si>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</si>
  <si>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</si>
  <si>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</si>
  <si>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</si>
  <si>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</si>
  <si>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</si>
  <si>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</si>
  <si>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</si>
  <si>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</si>
  <si>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</si>
  <si>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</si>
  <si>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</si>
  <si>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</si>
  <si>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</si>
  <si>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</si>
  <si>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</si>
  <si>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</si>
  <si>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</si>
  <si>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</si>
  <si>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</si>
  <si>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</si>
  <si>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</si>
  <si>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</si>
  <si>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</si>
  <si>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</si>
  <si>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</si>
  <si>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</si>
  <si>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</si>
  <si>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</si>
  <si>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</si>
  <si>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</si>
  <si>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</si>
  <si>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</si>
  <si>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</si>
  <si>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</si>
  <si>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</si>
  <si>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</si>
  <si>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</si>
  <si>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</si>
  <si>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</si>
  <si>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</si>
  <si>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</si>
  <si>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</si>
  <si>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</si>
  <si>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</si>
  <si>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</si>
  <si>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</si>
  <si>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</si>
  <si>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</si>
  <si>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</si>
  <si>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</si>
  <si>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</si>
  <si>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</si>
  <si>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</si>
  <si>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</si>
  <si>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</si>
  <si>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</si>
  <si>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</si>
  <si>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</si>
  <si>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</si>
  <si>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</si>
  <si>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</si>
  <si>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</si>
  <si>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</si>
  <si>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</si>
  <si>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</si>
  <si>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</si>
  <si>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</si>
  <si>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</si>
  <si>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</si>
  <si>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</si>
  <si>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</si>
  <si>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</si>
  <si>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</si>
  <si>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</si>
  <si>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</si>
  <si>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</si>
  <si>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</si>
  <si>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</si>
  <si>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</si>
  <si>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</si>
  <si>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</si>
  <si>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</si>
  <si>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</si>
  <si>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</si>
  <si>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</si>
  <si>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</si>
  <si>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</si>
  <si>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</si>
  <si>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</si>
  <si>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</si>
  <si>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</si>
  <si>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</si>
  <si>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</si>
  <si>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</si>
  <si>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</si>
  <si>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</si>
  <si>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</si>
  <si>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</si>
  <si>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</si>
  <si>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</si>
  <si>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</si>
  <si>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</si>
  <si>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</si>
  <si>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</si>
  <si>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</si>
  <si>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</si>
  <si>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</si>
  <si>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</si>
  <si>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</si>
  <si>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</si>
  <si>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</si>
  <si>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</si>
  <si>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</si>
  <si>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</si>
  <si>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</si>
  <si>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</si>
  <si>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</si>
  <si>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</si>
  <si>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</si>
  <si>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</si>
  <si>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</si>
  <si>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</si>
  <si>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</si>
  <si>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</si>
  <si>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</si>
  <si>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</si>
  <si>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</si>
  <si>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</si>
  <si>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</si>
  <si>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</si>
  <si>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</si>
  <si>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</si>
  <si>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</si>
  <si>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</si>
  <si>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</si>
  <si>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</si>
  <si>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</si>
  <si>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</si>
  <si>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</si>
  <si>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</si>
  <si>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</si>
  <si>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</si>
  <si>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</si>
  <si>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</si>
  <si>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</si>
  <si>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</si>
  <si>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</si>
  <si>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</si>
  <si>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</si>
  <si>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</si>
  <si>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</si>
  <si>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</si>
  <si>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</si>
  <si>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</si>
  <si>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</si>
  <si>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</si>
  <si>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</si>
  <si>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</si>
  <si>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</si>
  <si>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</si>
  <si>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</si>
  <si>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</si>
  <si>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</si>
  <si>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</si>
  <si>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</si>
  <si>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</si>
  <si>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</si>
  <si>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</si>
  <si>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</si>
  <si>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</si>
  <si>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</si>
  <si>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</si>
  <si>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</si>
  <si>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</si>
  <si>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</si>
  <si>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</si>
  <si>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</si>
  <si>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</si>
  <si>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</si>
  <si>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</si>
  <si>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</si>
  <si>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</si>
  <si>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</si>
  <si>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</si>
  <si>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</si>
  <si>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</si>
  <si>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</si>
  <si>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</si>
  <si>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</si>
  <si>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</si>
  <si>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</si>
  <si>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</si>
  <si>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</si>
  <si>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</si>
  <si>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</si>
  <si>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</si>
  <si>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</si>
  <si>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</si>
  <si>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</si>
  <si>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</si>
  <si>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</si>
  <si>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</si>
  <si>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</si>
  <si>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</si>
  <si>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</si>
  <si>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</si>
  <si>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</si>
  <si>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</si>
  <si>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</si>
  <si>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</si>
  <si>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</si>
  <si>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</si>
  <si>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</si>
  <si>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</si>
  <si>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</si>
  <si>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</si>
  <si>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</si>
  <si>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</si>
  <si>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</si>
  <si>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</si>
  <si>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</si>
  <si>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</si>
  <si>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</si>
  <si>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</si>
  <si>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</si>
  <si>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</si>
  <si>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</si>
  <si>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</si>
  <si>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</si>
  <si>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</si>
  <si>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</si>
  <si>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</si>
  <si>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</si>
  <si>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</si>
  <si>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</si>
  <si>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</si>
  <si>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</si>
  <si>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</si>
  <si>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</si>
  <si>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</si>
  <si>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</si>
  <si>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</si>
  <si>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</si>
  <si>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</si>
  <si>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</si>
  <si>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</si>
  <si>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</si>
  <si>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</si>
  <si>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</si>
  <si>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</si>
  <si>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</si>
  <si>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</si>
  <si>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</si>
  <si>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</si>
  <si>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</si>
  <si>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</si>
  <si>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</si>
  <si>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</si>
  <si>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</si>
  <si>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</si>
  <si>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</si>
  <si>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</si>
  <si>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</si>
  <si>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</si>
  <si>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</si>
  <si>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</si>
  <si>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</si>
  <si>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</si>
  <si>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</si>
  <si>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</si>
  <si>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</si>
  <si>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</si>
  <si>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</si>
  <si>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</si>
  <si>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</si>
  <si>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</si>
  <si>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</si>
  <si>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</si>
  <si>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</si>
  <si>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</si>
  <si>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</si>
  <si>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</si>
  <si>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</si>
  <si>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</si>
  <si>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</si>
  <si>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</si>
  <si>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</si>
  <si>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</si>
  <si>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</si>
  <si>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</si>
  <si>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</si>
  <si>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</si>
  <si>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</si>
  <si>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</si>
  <si>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</si>
  <si>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</si>
  <si>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</si>
  <si>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</si>
  <si>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</si>
  <si>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</si>
  <si>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</si>
  <si>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</si>
  <si>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</si>
  <si>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</si>
  <si>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</si>
  <si>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</si>
  <si>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</si>
  <si>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</si>
  <si>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</si>
  <si>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</si>
  <si>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</si>
  <si>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</si>
  <si>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</si>
  <si>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</si>
  <si>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</si>
  <si>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</si>
  <si>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</si>
  <si>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</si>
  <si>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</si>
  <si>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</si>
  <si>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</si>
  <si>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</si>
  <si>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</si>
  <si>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</si>
  <si>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</si>
  <si>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</si>
  <si>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</si>
  <si>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</si>
  <si>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</si>
  <si>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</si>
  <si>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</si>
  <si>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</si>
  <si>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</si>
  <si>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</si>
  <si>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</si>
  <si>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</si>
  <si>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</si>
  <si>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</si>
  <si>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</si>
  <si>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</si>
  <si>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</si>
  <si>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</si>
  <si>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</si>
  <si>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</si>
  <si>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</si>
  <si>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</si>
  <si>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</si>
  <si>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</si>
  <si>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</si>
  <si>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</si>
  <si>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</si>
  <si>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</si>
  <si>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</si>
  <si>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</si>
  <si>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</si>
  <si>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</si>
  <si>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</si>
  <si>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</si>
  <si>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</si>
  <si>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</si>
  <si>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</si>
  <si>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</si>
  <si>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</si>
  <si>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</si>
  <si>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</si>
  <si>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</si>
  <si>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</si>
  <si>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</si>
  <si>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</si>
  <si>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</si>
  <si>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</si>
  <si>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</si>
  <si>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</si>
  <si>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</si>
  <si>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</si>
  <si>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</si>
  <si>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</si>
  <si>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</si>
  <si>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</si>
  <si>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</si>
  <si>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</si>
  <si>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</si>
  <si>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</si>
  <si>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</si>
  <si>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</si>
  <si>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</si>
  <si>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</si>
  <si>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</si>
  <si>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</si>
  <si>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</si>
  <si>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</si>
  <si>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</si>
  <si>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</si>
  <si>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</si>
  <si>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</si>
  <si>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</si>
  <si>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</si>
  <si>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</si>
  <si>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</si>
  <si>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</si>
  <si>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</si>
  <si>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</si>
  <si>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</si>
  <si>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</si>
  <si>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</si>
  <si>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</si>
  <si>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</si>
  <si>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</si>
  <si>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</si>
  <si>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</si>
  <si>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</si>
  <si>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</si>
  <si>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</si>
  <si>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</si>
  <si>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</si>
  <si>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</si>
  <si>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</si>
  <si>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</si>
  <si>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</si>
  <si>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</si>
  <si>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</si>
  <si>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</si>
  <si>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</si>
  <si>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</si>
  <si>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</si>
  <si>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</si>
  <si>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</si>
  <si>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</si>
  <si>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</si>
  <si>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</si>
  <si>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</si>
  <si>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</si>
  <si>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</si>
  <si>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</si>
  <si>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</si>
  <si>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</si>
  <si>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</si>
  <si>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</si>
  <si>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</si>
  <si>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</si>
  <si>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</si>
  <si>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</si>
  <si>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</si>
  <si>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</si>
  <si>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</si>
  <si>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</si>
  <si>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</si>
  <si>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</si>
  <si>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</si>
  <si>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</si>
  <si>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</si>
  <si>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</si>
  <si>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</si>
  <si>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</si>
  <si>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</si>
  <si>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</si>
  <si>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</si>
  <si>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</si>
  <si>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</si>
  <si>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</si>
  <si>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</si>
  <si>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</si>
  <si>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</si>
  <si>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</si>
  <si>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</si>
  <si>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</si>
  <si>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</si>
  <si>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</si>
  <si>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</si>
  <si>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</si>
  <si>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</si>
  <si>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</si>
  <si>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</si>
  <si>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</si>
  <si>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</si>
  <si>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</si>
  <si>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</si>
  <si>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</si>
  <si>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</si>
  <si>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</si>
  <si>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</si>
  <si>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</si>
  <si>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</si>
  <si>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</si>
  <si>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</si>
  <si>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</si>
  <si>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</si>
  <si>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</si>
  <si>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</si>
  <si>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</si>
  <si>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</si>
  <si>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</si>
  <si>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</si>
  <si>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</si>
  <si>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</si>
  <si>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</si>
  <si>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</si>
  <si>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</si>
  <si>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</si>
  <si>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</si>
  <si>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</si>
  <si>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</si>
  <si>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</si>
  <si>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</si>
  <si>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</si>
  <si>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</si>
  <si>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</si>
  <si>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</si>
  <si>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</si>
  <si>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</si>
  <si>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</si>
  <si>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</si>
  <si>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</si>
  <si>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</si>
  <si>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</si>
  <si>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</si>
  <si>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</si>
  <si>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</si>
  <si>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</si>
  <si>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</si>
  <si>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</si>
  <si>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</si>
  <si>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</si>
  <si>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</si>
  <si>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</si>
  <si>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</si>
  <si>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</si>
  <si>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</si>
  <si>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</si>
  <si>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</si>
  <si>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</si>
  <si>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</si>
  <si>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</si>
  <si>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</si>
  <si>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</si>
  <si>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</si>
  <si>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</si>
  <si>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</si>
  <si>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</si>
  <si>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</si>
  <si>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</si>
  <si>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</si>
  <si>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</si>
  <si>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</si>
  <si>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</si>
  <si>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</si>
  <si>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</si>
  <si>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</si>
  <si>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</si>
  <si>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</si>
  <si>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</si>
  <si>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</si>
  <si>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</si>
  <si>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</si>
  <si>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</si>
  <si>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</si>
  <si>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</si>
  <si>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</si>
  <si>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</si>
  <si>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</si>
  <si>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</si>
  <si>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</si>
  <si>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</si>
  <si>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</si>
  <si>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</si>
  <si>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</si>
  <si>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</si>
  <si>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</si>
  <si>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</si>
  <si>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</si>
  <si>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</si>
  <si>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</si>
  <si>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</si>
  <si>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</si>
  <si>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</si>
  <si>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</si>
  <si>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</si>
  <si>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</si>
  <si>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</si>
  <si>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</si>
  <si>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</si>
  <si>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</si>
  <si>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</si>
  <si>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</si>
  <si>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</si>
  <si>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</si>
  <si>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</si>
  <si>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</si>
  <si>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</si>
  <si>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</si>
  <si>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</si>
  <si>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</si>
  <si>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</si>
  <si>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</si>
  <si>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</si>
  <si>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</si>
  <si>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</si>
  <si>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</si>
  <si>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</si>
  <si>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</si>
  <si>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</si>
  <si>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</si>
  <si>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</si>
  <si>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</si>
  <si>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</si>
  <si>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</si>
  <si>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</si>
  <si>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</si>
  <si>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</si>
  <si>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</si>
  <si>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</si>
  <si>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</si>
  <si>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</si>
  <si>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</si>
  <si>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</si>
  <si>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</si>
  <si>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</si>
  <si>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</si>
  <si>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</si>
  <si>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</si>
  <si>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</si>
  <si>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</si>
  <si>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</si>
  <si>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</si>
  <si>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</si>
  <si>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</si>
  <si>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</si>
  <si>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</si>
  <si>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</si>
  <si>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</si>
  <si>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</si>
  <si>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</si>
  <si>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</si>
  <si>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</si>
  <si>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</si>
  <si>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</si>
  <si>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</si>
  <si>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</si>
  <si>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</si>
  <si>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</si>
  <si>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</si>
  <si>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</si>
  <si>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</si>
  <si>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</si>
  <si>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</si>
  <si>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</si>
  <si>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</si>
  <si>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</si>
  <si>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</si>
  <si>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</si>
  <si>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</si>
  <si>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</si>
  <si>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</si>
  <si>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</si>
  <si>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</si>
  <si>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</si>
  <si>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</si>
  <si>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</si>
  <si>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</si>
  <si>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</si>
  <si>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</si>
  <si>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</si>
  <si>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</si>
  <si>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</si>
  <si>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</si>
  <si>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</si>
  <si>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</si>
  <si>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</si>
  <si>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</si>
  <si>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</si>
  <si>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</si>
  <si>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</si>
  <si>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</si>
  <si>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</si>
  <si>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</si>
  <si>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</si>
  <si>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</si>
  <si>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</si>
  <si>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</si>
  <si>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</si>
  <si>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</si>
  <si>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</si>
  <si>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</si>
  <si>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</si>
  <si>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</si>
  <si>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</si>
  <si>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</si>
  <si>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</si>
  <si>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</si>
  <si>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</si>
  <si>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</si>
  <si>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</si>
  <si>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</si>
  <si>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</si>
  <si>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</si>
  <si>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</si>
  <si>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</si>
  <si>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</si>
  <si>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</si>
  <si>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</si>
  <si>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</si>
  <si>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</si>
  <si>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</si>
  <si>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</si>
  <si>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</si>
  <si>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</si>
  <si>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</si>
  <si>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</si>
  <si>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</si>
  <si>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</si>
  <si>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</si>
  <si>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</si>
  <si>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</si>
  <si>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</si>
  <si>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</si>
  <si>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</si>
  <si>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</si>
  <si>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</si>
  <si>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</si>
  <si>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</si>
  <si>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</si>
  <si>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</si>
  <si>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</si>
  <si>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</si>
  <si>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</si>
  <si>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</si>
  <si>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</si>
  <si>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</si>
  <si>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</si>
  <si>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</si>
  <si>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</si>
  <si>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</si>
  <si>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</si>
  <si>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</si>
  <si>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</si>
  <si>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</si>
  <si>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</si>
  <si>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</si>
  <si>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</si>
  <si>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</si>
  <si>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</si>
  <si>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</si>
  <si>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</si>
  <si>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</si>
  <si>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</si>
  <si>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</si>
  <si>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</si>
  <si>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</si>
  <si>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</si>
  <si>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</si>
  <si>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</si>
  <si>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</si>
  <si>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</si>
  <si>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</si>
  <si>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</si>
  <si>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</si>
  <si>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</si>
  <si>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</si>
  <si>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</si>
  <si>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</si>
  <si>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</si>
  <si>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</si>
  <si>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</si>
  <si>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</si>
  <si>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</si>
  <si>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</si>
  <si>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</si>
  <si>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</si>
  <si>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</si>
  <si>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</si>
  <si>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</si>
  <si>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</si>
  <si>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</si>
  <si>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</si>
  <si>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</si>
  <si>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</si>
  <si>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</si>
  <si>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</si>
  <si>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</si>
  <si>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</si>
  <si>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</si>
  <si>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</si>
  <si>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</si>
  <si>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</si>
  <si>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</si>
  <si>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</si>
  <si>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</si>
  <si>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</si>
  <si>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</si>
  <si>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</si>
  <si>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</si>
  <si>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</si>
  <si>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</si>
  <si>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</si>
  <si>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</si>
  <si>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</si>
  <si>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</si>
  <si>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</si>
  <si>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</si>
  <si>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</si>
  <si>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</si>
  <si>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</si>
  <si>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</si>
  <si>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</si>
  <si>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</si>
  <si>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</si>
  <si>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</si>
  <si>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</si>
  <si>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</si>
  <si>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</si>
  <si>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</si>
  <si>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</si>
  <si>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</si>
  <si>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</si>
  <si>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</si>
  <si>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</si>
  <si>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</si>
  <si>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</si>
  <si>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</si>
  <si>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</si>
  <si>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</si>
  <si>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</si>
  <si>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</si>
  <si>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</si>
  <si>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</si>
  <si>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</si>
  <si>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</si>
  <si>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</si>
  <si>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</si>
  <si>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</si>
  <si>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</si>
  <si>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</si>
  <si>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</si>
  <si>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</si>
  <si>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</si>
  <si>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</si>
  <si>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</si>
  <si>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</si>
  <si>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</si>
  <si>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</si>
  <si>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</si>
  <si>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</si>
  <si>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</si>
  <si>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</si>
  <si>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</si>
  <si>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</si>
  <si>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</si>
  <si>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</si>
  <si>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</si>
  <si>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</si>
  <si>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</si>
  <si>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</si>
  <si>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</si>
  <si>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</si>
  <si>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</si>
  <si>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</si>
  <si>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</si>
  <si>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</si>
  <si>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</si>
  <si>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</si>
  <si>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</si>
  <si>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</si>
  <si>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</si>
  <si>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</si>
  <si>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</si>
  <si>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</si>
  <si>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</si>
  <si>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</si>
  <si>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</si>
  <si>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</si>
  <si>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</si>
  <si>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</si>
  <si>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</si>
  <si>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</si>
  <si>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</si>
  <si>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</si>
  <si>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</si>
  <si>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</si>
  <si>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</si>
  <si>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</si>
  <si>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</si>
  <si>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</si>
  <si>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</si>
  <si>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</si>
  <si>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</si>
  <si>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</si>
  <si>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</si>
  <si>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</si>
  <si>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</si>
  <si>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</si>
  <si>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</si>
  <si>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</si>
  <si>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</si>
  <si>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</si>
  <si>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</si>
  <si>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</si>
  <si>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</si>
  <si>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</si>
  <si>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</si>
  <si>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</si>
  <si>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</si>
  <si>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</si>
  <si>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</si>
  <si>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</si>
  <si>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</si>
  <si>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</si>
  <si>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</si>
  <si>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</si>
  <si>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</si>
  <si>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</si>
  <si>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</si>
  <si>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</si>
  <si>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</si>
  <si>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</si>
  <si>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</si>
  <si>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</si>
  <si>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</si>
  <si>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</si>
  <si>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</si>
  <si>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</si>
  <si>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</si>
  <si>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</si>
  <si>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</si>
  <si>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</si>
  <si>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</si>
  <si>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</si>
  <si>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</si>
  <si>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</si>
  <si>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</si>
  <si>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</si>
  <si>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</si>
  <si>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</si>
  <si>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</si>
  <si>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</si>
  <si>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</si>
  <si>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</si>
  <si>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</si>
  <si>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</si>
  <si>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</si>
  <si>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</si>
  <si>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</si>
  <si>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</si>
  <si>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</si>
  <si>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</si>
  <si>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</si>
  <si>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</si>
  <si>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</si>
  <si>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</si>
  <si>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</si>
  <si>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</si>
  <si>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</si>
  <si>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</si>
  <si>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</si>
  <si>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</si>
  <si>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</si>
  <si>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</si>
  <si>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</si>
  <si>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</si>
  <si>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</si>
  <si>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</si>
  <si>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</si>
  <si>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</si>
  <si>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</si>
  <si>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</si>
  <si>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</si>
  <si>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</si>
  <si>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</si>
  <si>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</si>
  <si>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</si>
  <si>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</si>
  <si>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</si>
  <si>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</si>
  <si>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</si>
  <si>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</si>
  <si>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</si>
  <si>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</si>
  <si>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</si>
  <si>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</si>
  <si>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</si>
  <si>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</si>
  <si>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</si>
  <si>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</si>
  <si>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</si>
  <si>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</si>
  <si>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</si>
  <si>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</si>
  <si>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</si>
  <si>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</si>
  <si>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</si>
  <si>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</si>
  <si>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</si>
  <si>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</si>
  <si>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</si>
  <si>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</si>
  <si>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</si>
  <si>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</si>
  <si>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</si>
  <si>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</si>
  <si>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</si>
  <si>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</si>
  <si>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</si>
  <si>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</si>
  <si>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</si>
  <si>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</si>
  <si>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</si>
  <si>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</si>
  <si>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</si>
  <si>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</si>
  <si>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</si>
  <si>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</si>
  <si>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</si>
  <si>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</si>
  <si>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</si>
  <si>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</si>
  <si>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</si>
  <si>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</si>
  <si>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</si>
  <si>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</si>
  <si>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</si>
  <si>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</si>
  <si>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</si>
  <si>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</si>
  <si>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</si>
  <si>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</si>
  <si>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</si>
  <si>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</si>
  <si>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</si>
  <si>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</si>
  <si>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</si>
  <si>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</si>
  <si>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</si>
  <si>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</si>
  <si>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</si>
  <si>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</si>
  <si>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</si>
  <si>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</si>
  <si>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</si>
  <si>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</si>
  <si>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</si>
  <si>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</si>
  <si>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</si>
  <si>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</si>
  <si>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</si>
  <si>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</si>
  <si>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</si>
  <si>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</si>
  <si>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</si>
  <si>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</si>
  <si>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</si>
  <si>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</si>
  <si>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</si>
  <si>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</si>
  <si>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</si>
  <si>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</si>
  <si>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</si>
  <si>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</si>
  <si>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</si>
  <si>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</si>
  <si>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</si>
  <si>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</si>
  <si>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</si>
  <si>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</si>
  <si>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</si>
  <si>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</si>
  <si>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</si>
  <si>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</si>
  <si>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</si>
  <si>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</si>
  <si>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</si>
  <si>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</si>
  <si>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</si>
  <si>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</si>
  <si>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</si>
  <si>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</si>
  <si>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</si>
  <si>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</si>
  <si>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</si>
  <si>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</si>
  <si>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</si>
  <si>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</si>
  <si>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</si>
  <si>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</si>
  <si>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</si>
  <si>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</si>
  <si>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</si>
  <si>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</si>
  <si>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</si>
  <si>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</si>
  <si>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</si>
  <si>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</si>
  <si>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</si>
  <si>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</si>
  <si>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</si>
  <si>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</si>
  <si>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</si>
  <si>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</si>
  <si>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</si>
  <si>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</si>
  <si>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</si>
  <si>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</si>
  <si>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</si>
  <si>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</si>
  <si>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</si>
  <si>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</si>
  <si>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</si>
  <si>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</si>
  <si>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</si>
  <si>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</si>
  <si>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</si>
  <si>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</si>
  <si>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</si>
  <si>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</si>
  <si>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</si>
  <si>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</si>
  <si>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</si>
  <si>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</si>
  <si>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</si>
  <si>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</si>
  <si>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</si>
  <si>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</si>
  <si>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</si>
  <si>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</si>
  <si>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</si>
  <si>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</si>
  <si>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</si>
  <si>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</si>
  <si>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</si>
  <si>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</si>
  <si>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</si>
  <si>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</si>
  <si>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</si>
  <si>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</si>
  <si>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</si>
  <si>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</si>
  <si>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</si>
  <si>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</si>
  <si>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</si>
  <si>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</si>
  <si>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</si>
  <si>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</si>
  <si>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</si>
  <si>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</si>
  <si>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</si>
  <si>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</si>
  <si>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</si>
  <si>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</si>
  <si>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</si>
  <si>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</si>
  <si>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</si>
  <si>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</si>
  <si>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</si>
  <si>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</si>
  <si>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</si>
  <si>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</si>
  <si>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</si>
  <si>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</si>
  <si>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</si>
  <si>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</si>
  <si>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</si>
  <si>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</si>
  <si>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</si>
  <si>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</si>
  <si>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</si>
  <si>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</si>
  <si>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</si>
  <si>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</si>
  <si>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</si>
  <si>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</si>
  <si>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</si>
  <si>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</si>
  <si>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</si>
  <si>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</si>
  <si>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</si>
  <si>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</si>
  <si>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</si>
  <si>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</si>
  <si>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</si>
  <si>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</si>
  <si>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</si>
  <si>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</si>
  <si>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</si>
  <si>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</si>
  <si>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</si>
  <si>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</si>
  <si>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</si>
  <si>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</si>
  <si>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</si>
  <si>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</si>
  <si>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</si>
  <si>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</si>
  <si>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</si>
  <si>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</si>
  <si>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</si>
  <si>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</si>
  <si>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</si>
  <si>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</si>
  <si>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</si>
  <si>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</si>
  <si>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</si>
  <si>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</si>
  <si>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</si>
  <si>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</si>
  <si>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</si>
  <si>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</si>
  <si>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</si>
  <si>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</si>
  <si>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</si>
  <si>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</si>
  <si>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</si>
  <si>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</si>
  <si>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</si>
  <si>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</si>
  <si>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</si>
  <si>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</si>
  <si>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</si>
  <si>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</si>
  <si>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</si>
  <si>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</si>
  <si>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</si>
  <si>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</si>
  <si>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</si>
  <si>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</si>
  <si>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</si>
  <si>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</si>
  <si>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</si>
  <si>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</si>
  <si>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</si>
  <si>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</si>
  <si>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</si>
  <si>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</si>
  <si>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</si>
  <si>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</si>
  <si>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</si>
  <si>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</si>
  <si>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</si>
  <si>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</si>
  <si>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</si>
  <si>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</si>
  <si>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</si>
  <si>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</si>
  <si>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</si>
  <si>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</si>
  <si>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</si>
  <si>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</si>
  <si>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</si>
  <si>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</si>
  <si>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</si>
  <si>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</si>
  <si>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</si>
  <si>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</si>
  <si>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</si>
  <si>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</si>
  <si>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</si>
  <si>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</si>
  <si>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</si>
  <si>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</si>
  <si>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</si>
  <si>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</si>
  <si>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</si>
  <si>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</si>
  <si>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</si>
  <si>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</si>
  <si>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</si>
  <si>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</si>
  <si>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</si>
  <si>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</si>
  <si>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</si>
  <si>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</si>
  <si>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</si>
  <si>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</si>
  <si>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</si>
  <si>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</si>
  <si>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</si>
  <si>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</si>
  <si>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</si>
  <si>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</si>
  <si>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</si>
  <si>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</si>
  <si>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</si>
  <si>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</si>
  <si>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</si>
  <si>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</si>
  <si>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</si>
  <si>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</si>
  <si>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</si>
  <si>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</si>
  <si>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</si>
  <si>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</si>
  <si>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</si>
  <si>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</si>
  <si>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</si>
  <si>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</si>
  <si>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</si>
  <si>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</si>
  <si>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</si>
  <si>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</si>
  <si>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</si>
  <si>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</si>
  <si>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</si>
  <si>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</si>
  <si>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</si>
  <si>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</si>
  <si>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</si>
  <si>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</si>
  <si>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</si>
  <si>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</si>
  <si>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</si>
  <si>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</si>
  <si>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</si>
  <si>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</si>
  <si>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</si>
  <si>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</si>
  <si>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</si>
  <si>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</si>
  <si>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</si>
  <si>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</si>
  <si>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</si>
  <si>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</si>
  <si>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</si>
  <si>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</si>
  <si>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</si>
  <si>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</si>
  <si>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</si>
  <si>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</si>
  <si>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</si>
  <si>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</si>
  <si>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</si>
  <si>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</si>
  <si>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</si>
  <si>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</si>
  <si>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</si>
  <si>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</si>
  <si>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</si>
  <si>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</si>
  <si>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</si>
  <si>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</si>
  <si>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</si>
  <si>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</si>
  <si>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</si>
  <si>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</si>
  <si>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</si>
  <si>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</si>
  <si>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</si>
  <si>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</si>
  <si>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</si>
  <si>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</si>
  <si>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</si>
  <si>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</si>
  <si>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</si>
  <si>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</si>
  <si>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</si>
  <si>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</si>
  <si>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</si>
  <si>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</si>
  <si>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</si>
  <si>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</si>
  <si>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</si>
  <si>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</si>
  <si>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</si>
  <si>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</si>
  <si>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</si>
  <si>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</si>
  <si>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</si>
  <si>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</si>
  <si>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</si>
  <si>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</si>
  <si>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</si>
  <si>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</si>
  <si>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</si>
  <si>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</si>
  <si>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</si>
  <si>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</si>
  <si>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</si>
  <si>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</si>
  <si>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</si>
  <si>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</si>
  <si>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</si>
  <si>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</si>
  <si>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</si>
  <si>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</si>
  <si>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</si>
  <si>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</si>
  <si>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</si>
  <si>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</si>
  <si>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</si>
  <si>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</si>
  <si>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</si>
  <si>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</si>
  <si>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</si>
  <si>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</si>
  <si>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</si>
  <si>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</si>
  <si>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</si>
  <si>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</si>
  <si>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</si>
  <si>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</si>
  <si>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</si>
  <si>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</si>
  <si>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</si>
  <si>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</si>
  <si>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</si>
  <si>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</si>
  <si>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</si>
  <si>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</si>
  <si>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</si>
  <si>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</si>
  <si>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</si>
  <si>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</si>
  <si>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</si>
  <si>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</si>
  <si>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</si>
  <si>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</si>
  <si>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</si>
  <si>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</si>
  <si>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</si>
  <si>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</si>
  <si>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</si>
  <si>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</si>
  <si>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</si>
  <si>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</si>
  <si>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</si>
  <si>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</si>
  <si>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</si>
  <si>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</si>
  <si>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</si>
  <si>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</si>
  <si>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</si>
  <si>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</si>
  <si>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</si>
  <si>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</si>
  <si>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</si>
  <si>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</si>
  <si>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</si>
  <si>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</si>
  <si>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</si>
  <si>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</si>
  <si>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</si>
  <si>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</si>
  <si>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</si>
  <si>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</si>
  <si>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</si>
  <si>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</si>
  <si>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</si>
  <si>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</si>
  <si>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</si>
  <si>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</si>
  <si>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</si>
  <si>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</si>
  <si>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</si>
  <si>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</si>
  <si>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</si>
  <si>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</si>
  <si>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</si>
  <si>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</si>
  <si>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</si>
  <si>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</si>
  <si>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</si>
  <si>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</si>
  <si>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</si>
  <si>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</si>
  <si>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</si>
  <si>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</si>
  <si>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</si>
  <si>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</si>
  <si>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</si>
  <si>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</si>
  <si>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</si>
  <si>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</si>
  <si>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</si>
  <si>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</si>
  <si>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</si>
  <si>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</si>
  <si>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</si>
  <si>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</si>
  <si>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</si>
  <si>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</si>
  <si>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</si>
  <si>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</si>
  <si>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</si>
  <si>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</si>
  <si>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</si>
  <si>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</si>
  <si>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</si>
  <si>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</si>
  <si>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</si>
  <si>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</si>
  <si>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</si>
  <si>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</si>
  <si>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</si>
  <si>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</si>
  <si>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</si>
  <si>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</si>
  <si>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</si>
  <si>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</si>
  <si>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</si>
  <si>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</si>
  <si>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</si>
  <si>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</si>
  <si>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</si>
  <si>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</si>
  <si>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</si>
  <si>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</si>
  <si>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</si>
  <si>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</si>
  <si>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</si>
  <si>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</si>
  <si>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</si>
  <si>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</si>
  <si>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</si>
  <si>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</si>
  <si>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</si>
  <si>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</si>
  <si>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</si>
  <si>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</si>
  <si>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</si>
  <si>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</si>
  <si>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</si>
  <si>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</si>
  <si>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</si>
  <si>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</si>
  <si>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</si>
  <si>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</si>
  <si>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</si>
  <si>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</si>
  <si>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</si>
  <si>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</si>
  <si>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</si>
  <si>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</si>
  <si>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</si>
  <si>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</si>
  <si>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</si>
  <si>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</si>
  <si>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</si>
  <si>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</si>
  <si>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</si>
  <si>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</si>
  <si>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</si>
  <si>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</si>
  <si>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</si>
  <si>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</si>
  <si>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</si>
  <si>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</si>
  <si>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</si>
  <si>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</si>
  <si>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</si>
  <si>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</si>
  <si>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</si>
  <si>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</si>
  <si>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</si>
  <si>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</si>
  <si>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</si>
  <si>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</si>
  <si>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</si>
  <si>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</si>
  <si>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</si>
  <si>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</si>
  <si>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</si>
  <si>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</si>
  <si>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</si>
  <si>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</si>
  <si>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</si>
  <si>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</si>
  <si>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</si>
  <si>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</si>
  <si>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</si>
  <si>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</si>
  <si>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</si>
  <si>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</si>
  <si>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</si>
  <si>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</si>
  <si>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</si>
  <si>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</si>
  <si>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</si>
  <si>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</si>
  <si>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</si>
  <si>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</si>
  <si>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</si>
  <si>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</si>
  <si>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</si>
  <si>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</si>
  <si>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</si>
  <si>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</si>
  <si>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</si>
  <si>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</si>
  <si>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</si>
  <si>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</si>
  <si>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</si>
  <si>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</si>
  <si>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</si>
  <si>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</si>
  <si>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</si>
  <si>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</si>
  <si>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</si>
  <si>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</si>
  <si>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</si>
  <si>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</si>
  <si>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</si>
  <si>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</si>
  <si>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</si>
  <si>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</si>
  <si>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</si>
  <si>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</si>
  <si>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</si>
  <si>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</si>
  <si>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</si>
  <si>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</si>
  <si>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</si>
  <si>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</si>
  <si>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</si>
  <si>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</si>
  <si>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</si>
  <si>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</si>
  <si>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</si>
  <si>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</si>
  <si>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</si>
  <si>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</si>
  <si>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</si>
  <si>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</si>
  <si>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</si>
  <si>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</si>
  <si>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</si>
  <si>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</si>
  <si>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</si>
  <si>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</si>
  <si>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</si>
  <si>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</si>
  <si>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</si>
  <si>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</si>
  <si>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</si>
  <si>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</si>
  <si>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</si>
  <si>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</si>
  <si>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</si>
  <si>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</si>
  <si>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</si>
  <si>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</si>
  <si>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</si>
  <si>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</si>
  <si>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</si>
  <si>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</si>
  <si>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</si>
  <si>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</si>
  <si>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</si>
  <si>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</si>
  <si>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</si>
  <si>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</si>
  <si>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</si>
  <si>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</si>
  <si>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</si>
  <si>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</si>
  <si>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</si>
  <si>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</si>
  <si>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</si>
  <si>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</si>
  <si>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</si>
  <si>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</si>
  <si>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</si>
  <si>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</si>
  <si>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</si>
  <si>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</si>
  <si>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</si>
  <si>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</si>
  <si>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</si>
  <si>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</si>
  <si>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</si>
  <si>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</si>
  <si>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</si>
  <si>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</si>
  <si>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</si>
  <si>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</si>
  <si>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</si>
  <si>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</si>
  <si>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</si>
  <si>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</si>
  <si>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</si>
  <si>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</si>
  <si>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</si>
  <si>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</si>
  <si>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</si>
  <si>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</si>
  <si>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</si>
  <si>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</si>
  <si>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</si>
  <si>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</si>
  <si>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</si>
  <si>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</si>
  <si>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</si>
  <si>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</si>
  <si>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</si>
  <si>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</si>
  <si>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</si>
  <si>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</si>
  <si>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</si>
  <si>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</si>
  <si>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</si>
  <si>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</si>
  <si>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</si>
  <si>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</si>
  <si>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</si>
  <si>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</si>
  <si>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</si>
  <si>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</si>
  <si>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</si>
  <si>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</si>
  <si>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</si>
  <si>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</si>
  <si>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</si>
  <si>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</si>
  <si>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</si>
  <si>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</si>
  <si>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</si>
  <si>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</si>
  <si>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</si>
  <si>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</si>
  <si>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</si>
  <si>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</si>
  <si>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</si>
  <si>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</si>
  <si>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</si>
  <si>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</si>
  <si>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</si>
  <si>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</si>
  <si>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</si>
  <si>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</si>
  <si>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</si>
  <si>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</si>
  <si>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</si>
  <si>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</si>
  <si>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</si>
  <si>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</si>
  <si>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</si>
  <si>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</si>
  <si>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</si>
  <si>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</si>
  <si>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</si>
  <si>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</si>
  <si>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</si>
  <si>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</si>
  <si>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</si>
  <si>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</si>
  <si>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</si>
  <si>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</si>
  <si>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</si>
  <si>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</si>
  <si>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</si>
  <si>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</si>
  <si>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</si>
  <si>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</si>
  <si>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</si>
  <si>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</si>
  <si>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</si>
  <si>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</si>
  <si>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</si>
  <si>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</si>
  <si>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</si>
  <si>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</si>
  <si>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</si>
  <si>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</si>
  <si>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</si>
  <si>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</si>
  <si>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</si>
  <si>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</si>
  <si>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</si>
  <si>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</si>
  <si>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</si>
  <si>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</si>
  <si>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</si>
  <si>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</si>
  <si>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</si>
  <si>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</si>
  <si>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</si>
  <si>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</si>
  <si>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</si>
  <si>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</si>
  <si>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</si>
  <si>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</si>
  <si>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</si>
  <si>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</si>
  <si>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</si>
  <si>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</si>
  <si>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</si>
  <si>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</si>
  <si>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</si>
  <si>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</si>
  <si>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</si>
  <si>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</si>
  <si>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</si>
  <si>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</si>
  <si>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</si>
  <si>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</si>
  <si>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</si>
  <si>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</si>
  <si>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</si>
  <si>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</si>
  <si>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</si>
  <si>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</si>
  <si>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</si>
  <si>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</si>
  <si>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</si>
  <si>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</si>
  <si>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</si>
  <si>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</si>
  <si>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</si>
  <si>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</si>
  <si>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</si>
  <si>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</si>
  <si>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</si>
  <si>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</si>
  <si>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</si>
  <si>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</si>
  <si>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</si>
  <si>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</si>
  <si>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</si>
  <si>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</si>
  <si>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</si>
  <si>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</si>
  <si>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</si>
  <si>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</si>
  <si>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</si>
  <si>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</si>
  <si>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</si>
  <si>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</si>
  <si>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</si>
  <si>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</si>
  <si>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</si>
  <si>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</si>
  <si>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</si>
  <si>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</si>
  <si>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</si>
  <si>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</si>
  <si>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</si>
  <si>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</si>
  <si>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</si>
  <si>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</si>
  <si>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</si>
  <si>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</si>
  <si>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</si>
  <si>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</si>
  <si>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</si>
  <si>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</si>
  <si>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</si>
  <si>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</si>
  <si>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</si>
  <si>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</si>
  <si>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</si>
  <si>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</si>
  <si>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</si>
  <si>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</si>
  <si>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</si>
  <si>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</si>
  <si>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</si>
  <si>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</si>
  <si>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</si>
  <si>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</si>
  <si>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</si>
  <si>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</si>
  <si>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</si>
  <si>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</si>
  <si>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</si>
  <si>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</si>
  <si>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</si>
  <si>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</si>
  <si>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</si>
  <si>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</si>
  <si>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</si>
  <si>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</si>
  <si>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</si>
  <si>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</si>
  <si>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</si>
  <si>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</si>
  <si>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</si>
  <si>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</si>
  <si>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</si>
  <si>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</si>
  <si>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</si>
  <si>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</si>
  <si>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</si>
  <si>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</si>
  <si>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</si>
  <si>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</si>
  <si>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</si>
  <si>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</si>
  <si>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</si>
  <si>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</si>
  <si>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</si>
  <si>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</si>
  <si>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</si>
  <si>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</si>
  <si>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</si>
  <si>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</si>
  <si>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</si>
  <si>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</si>
  <si>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</si>
  <si>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</si>
  <si>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</si>
  <si>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</si>
  <si>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</si>
  <si>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</si>
  <si>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</si>
  <si>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</si>
  <si>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</si>
  <si>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</si>
  <si>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</si>
  <si>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</si>
  <si>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</si>
  <si>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</si>
  <si>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</si>
  <si>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</si>
  <si>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</si>
  <si>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</si>
  <si>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</si>
  <si>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</si>
  <si>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</si>
  <si>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</si>
  <si>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</si>
  <si>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</si>
  <si>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</si>
  <si>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</si>
  <si>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</si>
  <si>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</si>
  <si>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</si>
  <si>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</si>
  <si>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</si>
  <si>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</si>
  <si>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</si>
  <si>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</si>
  <si>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</si>
  <si>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</si>
  <si>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</si>
  <si>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</si>
  <si>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</si>
  <si>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</si>
  <si>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</si>
  <si>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</si>
  <si>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</si>
  <si>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</si>
  <si>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</si>
  <si>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</si>
  <si>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</si>
  <si>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</si>
  <si>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</si>
  <si>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</si>
  <si>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</si>
  <si>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</si>
  <si>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</si>
  <si>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</si>
  <si>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</si>
  <si>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</si>
  <si>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</si>
  <si>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</si>
  <si>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</si>
  <si>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</si>
  <si>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</si>
  <si>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</si>
  <si>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</si>
  <si>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</si>
  <si>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</si>
  <si>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</si>
  <si>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</si>
  <si>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</si>
  <si>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</si>
  <si>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</si>
  <si>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</si>
  <si>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</si>
  <si>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</si>
  <si>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</si>
  <si>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</si>
  <si>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</si>
  <si>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</si>
  <si>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</si>
  <si>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</si>
  <si>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</si>
  <si>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</si>
  <si>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</si>
  <si>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</si>
  <si>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</si>
  <si>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</si>
  <si>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</si>
  <si>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</si>
  <si>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</si>
  <si>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</si>
  <si>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</si>
  <si>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</si>
  <si>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</si>
  <si>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</si>
  <si>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</si>
  <si>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</si>
  <si>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</si>
  <si>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</si>
  <si>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</si>
  <si>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</si>
  <si>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</si>
  <si>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</si>
  <si>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</si>
  <si>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</si>
  <si>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</si>
  <si>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</si>
  <si>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</si>
  <si>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</si>
  <si>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</si>
  <si>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</si>
  <si>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</si>
  <si>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</si>
  <si>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</si>
  <si>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</si>
  <si>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</si>
  <si>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</si>
  <si>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</si>
  <si>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</si>
  <si>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</si>
  <si>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</si>
  <si>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</si>
  <si>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</si>
  <si>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</si>
  <si>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</si>
  <si>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</si>
  <si>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</si>
  <si>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</si>
  <si>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</si>
  <si>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</si>
  <si>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</si>
  <si>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</si>
  <si>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</si>
  <si>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</si>
  <si>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</si>
  <si>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</si>
  <si>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</si>
  <si>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</si>
  <si>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</si>
  <si>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</si>
  <si>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</si>
  <si>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</si>
  <si>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</si>
  <si>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</si>
  <si>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</si>
  <si>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</si>
  <si>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</si>
  <si>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</si>
  <si>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</si>
  <si>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</si>
  <si>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</si>
  <si>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</si>
  <si>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</si>
  <si>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</si>
  <si>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</si>
  <si>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</si>
  <si>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</si>
  <si>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</si>
  <si>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</si>
  <si>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</si>
  <si>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</si>
  <si>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</si>
  <si>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</si>
  <si>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</si>
  <si>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</si>
  <si>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</si>
  <si>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</si>
  <si>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</si>
  <si>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</si>
  <si>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</si>
  <si>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</si>
  <si>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</si>
  <si>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</si>
  <si>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</si>
  <si>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</si>
  <si>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</si>
  <si>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</si>
  <si>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</si>
  <si>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</si>
  <si>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</si>
  <si>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</si>
  <si>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</si>
  <si>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</si>
  <si>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</si>
  <si>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</si>
  <si>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</si>
  <si>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</si>
  <si>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</si>
  <si>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</si>
  <si>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</si>
  <si>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</si>
  <si>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</si>
  <si>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</si>
  <si>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</si>
  <si>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</si>
  <si>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</si>
  <si>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</si>
  <si>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</si>
  <si>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</si>
  <si>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</si>
  <si>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</si>
  <si>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</si>
  <si>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</si>
  <si>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</si>
  <si>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</si>
  <si>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</si>
  <si>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</si>
  <si>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</si>
  <si>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</si>
  <si>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</si>
  <si>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</si>
  <si>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</si>
  <si>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</si>
  <si>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</si>
  <si>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</si>
  <si>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</si>
  <si>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</si>
  <si>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</si>
  <si>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</si>
  <si>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</si>
  <si>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</si>
  <si>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</si>
  <si>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</si>
  <si>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</si>
  <si>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</si>
  <si>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</si>
  <si>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</si>
  <si>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</si>
  <si>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</si>
  <si>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</si>
  <si>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</si>
  <si>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</si>
  <si>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</si>
  <si>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</si>
  <si>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</si>
  <si>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</si>
  <si>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</si>
  <si>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</si>
  <si>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</si>
  <si>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</si>
  <si>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</si>
  <si>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</si>
  <si>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</si>
  <si>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</si>
  <si>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</si>
  <si>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</si>
  <si>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</si>
  <si>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</si>
  <si>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</si>
  <si>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</si>
  <si>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</si>
  <si>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</si>
  <si>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</si>
  <si>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</si>
  <si>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</si>
  <si>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</si>
  <si>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</si>
  <si>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</si>
  <si>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</si>
  <si>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</si>
  <si>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</si>
  <si>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</si>
  <si>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</si>
  <si>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</si>
  <si>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</si>
  <si>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</si>
  <si>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</si>
  <si>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</si>
  <si>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</si>
  <si>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</si>
  <si>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</si>
  <si>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</si>
  <si>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</si>
  <si>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</si>
  <si>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</si>
  <si>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</si>
  <si>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</si>
  <si>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</si>
  <si>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</si>
  <si>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</si>
  <si>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</si>
  <si>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</si>
  <si>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</si>
  <si>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</si>
  <si>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</si>
  <si>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</si>
  <si>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</si>
  <si>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</si>
  <si>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</si>
  <si>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</si>
  <si>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</si>
  <si>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</si>
  <si>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</si>
  <si>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</si>
  <si>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</si>
  <si>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</si>
  <si>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</si>
  <si>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</si>
  <si>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</si>
  <si>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</si>
  <si>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</si>
  <si>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</si>
  <si>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</si>
  <si>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</si>
  <si>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</si>
  <si>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</si>
  <si>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</si>
  <si>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</si>
  <si>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</si>
  <si>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</si>
  <si>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</si>
  <si>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</si>
  <si>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</si>
  <si>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</si>
  <si>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</si>
  <si>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</si>
  <si>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</si>
  <si>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</si>
  <si>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</si>
  <si>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</si>
  <si>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</si>
  <si>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</si>
  <si>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</si>
  <si>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</si>
  <si>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</si>
  <si>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</si>
  <si>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</si>
  <si>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</si>
  <si>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</si>
  <si>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</si>
  <si>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</si>
  <si>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</si>
  <si>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</si>
  <si>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</si>
  <si>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</si>
  <si>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</si>
  <si>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</si>
  <si>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</si>
  <si>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</si>
  <si>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</si>
  <si>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</si>
  <si>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</si>
  <si>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</si>
  <si>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</si>
  <si>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</si>
  <si>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</si>
  <si>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</si>
  <si>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</si>
  <si>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</si>
  <si>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</si>
  <si>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</si>
  <si>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</si>
  <si>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</si>
  <si>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</si>
  <si>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</si>
  <si>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</si>
  <si>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</si>
  <si>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</si>
  <si>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</si>
  <si>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</si>
  <si>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</si>
  <si>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</si>
  <si>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</si>
  <si>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</si>
  <si>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</si>
  <si>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</si>
  <si>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</si>
  <si>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</si>
  <si>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</si>
  <si>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</si>
  <si>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</si>
  <si>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</si>
  <si>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</si>
  <si>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</si>
  <si>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</si>
  <si>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</si>
  <si>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</si>
  <si>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</si>
  <si>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</si>
  <si>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</si>
  <si>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</si>
  <si>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</si>
  <si>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</si>
  <si>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</si>
  <si>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</si>
  <si>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</si>
  <si>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</si>
  <si>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</si>
  <si>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</si>
  <si>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</si>
  <si>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</si>
  <si>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</si>
  <si>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</si>
  <si>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</si>
  <si>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</si>
  <si>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</si>
  <si>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</si>
  <si>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</si>
  <si>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</si>
  <si>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</si>
  <si>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</si>
  <si>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</si>
  <si>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</si>
  <si>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</si>
  <si>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</si>
  <si>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</si>
  <si>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</si>
  <si>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</si>
  <si>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</si>
  <si>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</si>
  <si>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</si>
  <si>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</si>
  <si>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</si>
  <si>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</si>
  <si>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</si>
  <si>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</si>
  <si>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</si>
  <si>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</si>
  <si>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</si>
  <si>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</si>
  <si>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</si>
  <si>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</si>
  <si>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</si>
  <si>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</si>
  <si>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</si>
  <si>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</si>
  <si>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</si>
  <si>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</si>
  <si>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</si>
  <si>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</si>
  <si>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</si>
  <si>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</si>
  <si>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</si>
  <si>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</si>
  <si>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</si>
  <si>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</si>
  <si>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</si>
  <si>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</si>
  <si>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</si>
  <si>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</si>
  <si>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</si>
  <si>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</si>
  <si>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</si>
  <si>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</si>
  <si>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</si>
  <si>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</si>
  <si>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</si>
  <si>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</si>
  <si>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</si>
  <si>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</si>
  <si>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</si>
  <si>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</si>
  <si>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</si>
  <si>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</si>
  <si>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</si>
  <si>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</si>
  <si>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</si>
  <si>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</si>
  <si>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</si>
  <si>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</si>
  <si>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</si>
  <si>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</si>
  <si>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</si>
  <si>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</si>
  <si>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</si>
  <si>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</si>
  <si>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</si>
  <si>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</si>
  <si>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</si>
  <si>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</si>
  <si>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</si>
  <si>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</si>
  <si>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</si>
  <si>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</si>
  <si>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</si>
  <si>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</si>
  <si>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</si>
  <si>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</si>
  <si>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</si>
  <si>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</si>
  <si>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</si>
  <si>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</si>
  <si>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</si>
  <si>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</si>
  <si>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</si>
  <si>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</si>
  <si>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</si>
  <si>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</si>
  <si>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</si>
  <si>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</si>
  <si>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</si>
  <si>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</si>
  <si>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</si>
  <si>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</si>
  <si>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</si>
  <si>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</si>
  <si>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</si>
  <si>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</si>
  <si>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</si>
  <si>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</si>
  <si>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</si>
  <si>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</si>
  <si>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</si>
  <si>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</si>
  <si>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</si>
  <si>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</si>
  <si>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</si>
  <si>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</si>
  <si>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</si>
  <si>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</si>
  <si>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</si>
  <si>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</si>
  <si>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</si>
  <si>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</si>
  <si>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</si>
  <si>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</si>
  <si>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</si>
  <si>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</si>
  <si>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</si>
  <si>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</si>
  <si>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</si>
  <si>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</si>
  <si>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</si>
  <si>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</si>
  <si>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</si>
  <si>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</si>
  <si>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</si>
  <si>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</si>
  <si>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</si>
  <si>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</si>
  <si>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</si>
  <si>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</si>
  <si>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</si>
  <si>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</si>
  <si>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</si>
  <si>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</si>
  <si>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</si>
  <si>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</si>
  <si>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</si>
  <si>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</si>
  <si>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</si>
  <si>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</si>
  <si>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</si>
  <si>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</si>
  <si>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</si>
  <si>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</si>
  <si>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</si>
  <si>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</si>
  <si>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</si>
  <si>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</si>
  <si>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</si>
  <si>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</si>
  <si>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</si>
  <si>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</si>
  <si>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</si>
  <si>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</si>
  <si>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</si>
  <si>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</si>
  <si>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</si>
  <si>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</si>
  <si>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</si>
  <si>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</si>
  <si>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</si>
  <si>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</si>
  <si>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</si>
  <si>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</si>
  <si>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</si>
  <si>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</si>
  <si>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</si>
  <si>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</si>
  <si>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</si>
  <si>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</si>
  <si>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</si>
  <si>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</si>
  <si>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</si>
  <si>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</si>
  <si>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</si>
  <si>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</si>
  <si>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</si>
  <si>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</si>
  <si>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</si>
  <si>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</si>
  <si>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</si>
  <si>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</si>
  <si>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</si>
  <si>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</si>
  <si>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</si>
  <si>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</si>
  <si>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</si>
  <si>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</si>
  <si>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</si>
  <si>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</si>
  <si>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</si>
  <si>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</si>
  <si>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</si>
  <si>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</si>
  <si>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</si>
  <si>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</si>
  <si>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</si>
  <si>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</si>
  <si>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</si>
  <si>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</si>
  <si>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</si>
  <si>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</si>
  <si>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</si>
  <si>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</si>
  <si>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</si>
  <si>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</si>
  <si>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</si>
  <si>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</si>
  <si>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</si>
  <si>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</si>
  <si>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</si>
  <si>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</si>
  <si>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</si>
  <si>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</si>
  <si>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</si>
  <si>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</si>
  <si>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</si>
  <si>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</si>
  <si>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</si>
  <si>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</si>
  <si>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</si>
  <si>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</si>
  <si>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</si>
  <si>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</si>
  <si>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</si>
  <si>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</si>
  <si>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</si>
  <si>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</si>
  <si>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</si>
  <si>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</si>
  <si>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</si>
  <si>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</si>
  <si>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</si>
  <si>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</si>
  <si>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</si>
  <si>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</si>
  <si>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</si>
  <si>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</si>
  <si>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</si>
  <si>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</si>
  <si>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</si>
  <si>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</si>
  <si>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</si>
  <si>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</si>
  <si>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</si>
  <si>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</si>
  <si>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</si>
  <si>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</si>
  <si>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</si>
  <si>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</si>
  <si>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</si>
  <si>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</si>
  <si>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</si>
  <si>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</si>
  <si>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</si>
  <si>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</si>
  <si>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</si>
  <si>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</si>
  <si>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</si>
  <si>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</si>
  <si>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</si>
  <si>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</si>
  <si>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</si>
  <si>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</si>
  <si>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</si>
  <si>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</si>
  <si>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</si>
  <si>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</si>
  <si>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</si>
  <si>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</si>
  <si>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</si>
  <si>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</si>
  <si>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</si>
  <si>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</si>
  <si>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</si>
  <si>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</si>
  <si>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</si>
  <si>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</si>
  <si>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</si>
  <si>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</si>
  <si>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</si>
  <si>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</si>
  <si>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</si>
  <si>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</si>
  <si>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</si>
  <si>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</si>
  <si>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</si>
  <si>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</si>
  <si>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</si>
  <si>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</si>
  <si>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</si>
  <si>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</si>
  <si>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</si>
  <si>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</si>
  <si>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</si>
  <si>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</si>
  <si>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</si>
  <si>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</si>
  <si>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</si>
  <si>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</si>
  <si>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</si>
  <si>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</si>
  <si>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</si>
  <si>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</si>
  <si>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</si>
  <si>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</si>
  <si>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</si>
  <si>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</si>
  <si>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</si>
  <si>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</si>
  <si>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</si>
  <si>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</si>
  <si>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</si>
  <si>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</si>
  <si>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</si>
  <si>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</si>
  <si>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</si>
  <si>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</si>
  <si>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</si>
  <si>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</si>
  <si>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</si>
  <si>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</si>
  <si>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</si>
  <si>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</si>
  <si>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</si>
  <si>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</si>
  <si>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</si>
  <si>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</si>
  <si>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</si>
  <si>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</si>
  <si>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</si>
  <si>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</si>
  <si>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</si>
  <si>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</si>
  <si>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</si>
  <si>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</si>
  <si>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</si>
  <si>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</si>
  <si>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</si>
  <si>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</si>
  <si>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</si>
  <si>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</si>
  <si>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</si>
  <si>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</si>
  <si>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</si>
  <si>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</si>
  <si>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</si>
  <si>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</si>
  <si>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</si>
  <si>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</si>
  <si>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</si>
  <si>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</si>
  <si>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</si>
  <si>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</si>
  <si>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</si>
  <si>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</si>
  <si>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</si>
  <si>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</si>
  <si>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</si>
  <si>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</si>
  <si>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</si>
  <si>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</si>
  <si>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</si>
  <si>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</si>
  <si>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</si>
  <si>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</si>
  <si>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</si>
  <si>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</si>
  <si>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</si>
  <si>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</si>
  <si>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</si>
  <si>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</si>
  <si>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</si>
  <si>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</si>
  <si>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</si>
  <si>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</si>
  <si>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</si>
  <si>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</si>
  <si>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</si>
  <si>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</si>
  <si>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</si>
  <si>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</si>
  <si>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</si>
  <si>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</si>
  <si>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</si>
  <si>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</si>
  <si>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</si>
  <si>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</si>
  <si>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</si>
  <si>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</si>
  <si>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</si>
  <si>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</si>
  <si>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</si>
  <si>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</si>
  <si>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</si>
  <si>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</si>
  <si>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</si>
  <si>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</si>
  <si>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</si>
  <si>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</si>
  <si>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</si>
  <si>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</si>
  <si>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</si>
  <si>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</si>
  <si>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</si>
  <si>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</si>
  <si>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</si>
  <si>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</si>
  <si>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</si>
  <si>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</si>
  <si>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</si>
  <si>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</si>
  <si>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</si>
  <si>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</si>
  <si>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</si>
  <si>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</si>
  <si>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</si>
  <si>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</si>
  <si>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</si>
  <si>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</si>
  <si>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</si>
  <si>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</si>
  <si>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</si>
  <si>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</si>
  <si>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</si>
  <si>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</si>
  <si>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</si>
  <si>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</si>
  <si>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</si>
  <si>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</si>
  <si>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</si>
  <si>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</si>
  <si>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</si>
  <si>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</si>
  <si>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</si>
  <si>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</si>
  <si>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</si>
  <si>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</si>
  <si>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</si>
  <si>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</si>
  <si>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</si>
  <si>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</si>
  <si>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</si>
  <si>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</si>
  <si>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</si>
  <si>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</si>
  <si>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</si>
  <si>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</si>
  <si>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</si>
  <si>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</si>
  <si>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</si>
  <si>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</si>
  <si>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</si>
  <si>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</si>
  <si>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</si>
  <si>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</si>
  <si>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</si>
  <si>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</si>
  <si>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</si>
  <si>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</si>
  <si>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</si>
  <si>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</si>
  <si>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</si>
  <si>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</si>
  <si>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</si>
  <si>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</si>
  <si>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</si>
  <si>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</si>
  <si>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</si>
  <si>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</si>
  <si>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</si>
  <si>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</si>
  <si>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</si>
  <si>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</si>
  <si>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</si>
  <si>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</si>
  <si>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</si>
  <si>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</si>
  <si>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</si>
  <si>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</si>
  <si>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</si>
  <si>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</si>
  <si>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</si>
  <si>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</si>
  <si>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</si>
  <si>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</si>
  <si>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</si>
  <si>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</si>
  <si>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</si>
  <si>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</si>
  <si>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</si>
  <si>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</si>
  <si>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</si>
  <si>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</si>
  <si>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</si>
  <si>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</si>
  <si>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</si>
  <si>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</si>
  <si>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</si>
  <si>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</si>
  <si>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</si>
  <si>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</si>
  <si>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</si>
  <si>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</si>
  <si>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</si>
  <si>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</si>
  <si>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</si>
  <si>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</si>
  <si>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</si>
  <si>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</si>
  <si>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</si>
  <si>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</si>
  <si>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</si>
  <si>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</si>
  <si>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</si>
  <si>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</si>
  <si>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</si>
  <si>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</si>
  <si>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</si>
  <si>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</si>
  <si>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</si>
  <si>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</si>
  <si>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</si>
  <si>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</si>
  <si>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</si>
  <si>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</si>
  <si>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</si>
  <si>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</si>
  <si>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</si>
  <si>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</si>
  <si>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</si>
  <si>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</si>
  <si>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</si>
  <si>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</si>
  <si>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</si>
  <si>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</si>
  <si>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</si>
  <si>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</si>
  <si>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</si>
  <si>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</si>
  <si>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</si>
  <si>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</si>
  <si>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</si>
  <si>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</si>
  <si>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</si>
  <si>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</si>
  <si>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</si>
  <si>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</si>
  <si>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</si>
  <si>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</si>
  <si>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</si>
  <si>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</si>
  <si>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</si>
  <si>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</si>
  <si>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</si>
  <si>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</si>
  <si>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</si>
  <si>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</si>
  <si>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</si>
  <si>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</si>
  <si>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</si>
  <si>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</si>
  <si>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</si>
  <si>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</si>
  <si>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</si>
  <si>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</si>
  <si>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</si>
  <si>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</si>
  <si>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</si>
  <si>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</si>
  <si>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</si>
  <si>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</si>
  <si>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</si>
  <si>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</si>
  <si>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</si>
  <si>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</si>
  <si>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</si>
  <si>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</si>
  <si>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</si>
  <si>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</si>
  <si>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</si>
  <si>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</si>
  <si>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</si>
  <si>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</si>
  <si>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</si>
  <si>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</si>
  <si>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</si>
  <si>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</si>
  <si>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</si>
  <si>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</si>
  <si>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</si>
  <si>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</si>
  <si>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</si>
  <si>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</si>
  <si>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</si>
  <si>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</si>
  <si>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</si>
  <si>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</si>
  <si>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</si>
  <si>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</si>
  <si>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</si>
  <si>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</si>
  <si>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</si>
  <si>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</si>
  <si>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</si>
  <si>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</si>
  <si>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</si>
  <si>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</si>
  <si>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</si>
  <si>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</si>
  <si>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</si>
  <si>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</si>
  <si>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</si>
  <si>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</si>
  <si>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</si>
  <si>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</si>
  <si>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</si>
  <si>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</si>
  <si>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</si>
  <si>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</si>
  <si>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</si>
  <si>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</si>
  <si>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</si>
  <si>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</si>
  <si>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</si>
  <si>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</si>
  <si>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</si>
  <si>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</si>
  <si>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</si>
  <si>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</si>
  <si>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</si>
  <si>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</si>
  <si>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</si>
  <si>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</si>
  <si>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</si>
  <si>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</si>
  <si>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</si>
  <si>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</si>
  <si>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</si>
  <si>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</si>
  <si>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</si>
  <si>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</si>
  <si>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</si>
  <si>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</si>
  <si>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</si>
  <si>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</si>
  <si>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</si>
  <si>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</si>
  <si>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</si>
  <si>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</si>
  <si>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</si>
  <si>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</si>
  <si>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</si>
  <si>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</si>
  <si>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</si>
  <si>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</si>
  <si>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</si>
  <si>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</si>
  <si>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</si>
  <si>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</si>
  <si>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</si>
  <si>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</si>
  <si>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</si>
  <si>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</si>
  <si>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</si>
  <si>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</si>
  <si>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</si>
  <si>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</si>
  <si>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</si>
  <si>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</si>
  <si>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</si>
  <si>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</si>
  <si>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</si>
  <si>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</si>
  <si>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</si>
  <si>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</si>
  <si>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</si>
  <si>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</si>
  <si>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</si>
  <si>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</si>
  <si>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</si>
  <si>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</si>
  <si>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</si>
  <si>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</si>
  <si>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</si>
  <si>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</si>
  <si>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</si>
  <si>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</si>
  <si>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</si>
  <si>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</si>
  <si>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</si>
  <si>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</si>
  <si>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</si>
  <si>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</si>
  <si>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</si>
  <si>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</si>
  <si>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</si>
  <si>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</si>
  <si>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</si>
  <si>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</si>
  <si>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</si>
  <si>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</si>
  <si>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</si>
  <si>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</si>
  <si>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</si>
  <si>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</si>
  <si>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</si>
  <si>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</si>
  <si>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</si>
  <si>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</si>
  <si>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</si>
  <si>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</si>
  <si>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</si>
  <si>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</si>
  <si>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</si>
  <si>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</si>
  <si>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</si>
  <si>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</si>
  <si>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</si>
  <si>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</si>
  <si>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</si>
  <si>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</si>
  <si>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</si>
  <si>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</si>
  <si>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</si>
  <si>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</si>
  <si>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</si>
  <si>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</si>
  <si>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</si>
  <si>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</si>
  <si>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</si>
  <si>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</si>
  <si>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</si>
  <si>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</si>
  <si>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</si>
  <si>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</si>
  <si>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</si>
  <si>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</si>
  <si>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</si>
  <si>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</si>
  <si>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</si>
  <si>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</si>
  <si>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</si>
  <si>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</si>
  <si>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</si>
  <si>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</si>
  <si>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</si>
  <si>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</si>
  <si>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</si>
  <si>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</si>
  <si>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</si>
  <si>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</si>
  <si>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</si>
  <si>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</si>
  <si>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</si>
  <si>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</si>
  <si>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</si>
  <si>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</si>
  <si>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</si>
  <si>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</si>
  <si>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</si>
  <si>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</si>
  <si>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</si>
  <si>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</si>
  <si>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</si>
  <si>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</si>
  <si>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</si>
  <si>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</si>
  <si>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</si>
  <si>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</si>
  <si>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</si>
  <si>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</si>
  <si>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</si>
  <si>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</si>
  <si>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</si>
  <si>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</si>
  <si>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</si>
  <si>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</si>
  <si>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</si>
  <si>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</si>
  <si>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</si>
  <si>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</si>
  <si>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</si>
  <si>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</si>
  <si>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</si>
  <si>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</si>
  <si>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</si>
  <si>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</si>
  <si>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</si>
  <si>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</si>
  <si>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</si>
  <si>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</si>
  <si>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</si>
  <si>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</si>
  <si>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</si>
  <si>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</si>
  <si>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</si>
  <si>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</si>
  <si>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</si>
  <si>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</si>
  <si>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</si>
  <si>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</si>
  <si>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</si>
  <si>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</si>
  <si>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</si>
  <si>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</si>
  <si>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</si>
  <si>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</si>
  <si>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</si>
  <si>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</si>
  <si>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</si>
  <si>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</si>
  <si>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</si>
  <si>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</si>
  <si>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</si>
  <si>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</si>
  <si>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</si>
  <si>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</si>
  <si>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</si>
  <si>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</si>
  <si>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</si>
  <si>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</si>
  <si>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</si>
  <si>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</si>
  <si>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</si>
  <si>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</si>
  <si>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</si>
  <si>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</si>
  <si>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</si>
  <si>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</si>
  <si>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</si>
  <si>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</si>
  <si>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</si>
  <si>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</si>
  <si>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</si>
  <si>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</si>
  <si>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</si>
  <si>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</si>
  <si>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</si>
  <si>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</si>
  <si>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</si>
  <si>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</si>
  <si>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</si>
  <si>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</si>
  <si>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</si>
  <si>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</si>
  <si>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</si>
  <si>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</si>
  <si>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</si>
  <si>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</si>
  <si>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</si>
  <si>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</si>
  <si>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</si>
  <si>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</si>
  <si>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</si>
  <si>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</si>
  <si>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</si>
  <si>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</si>
  <si>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</si>
  <si>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</si>
  <si>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</si>
  <si>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</si>
  <si>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</si>
  <si>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</si>
  <si>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</si>
  <si>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</si>
  <si>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</si>
  <si>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</si>
  <si>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</si>
  <si>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</si>
  <si>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</si>
  <si>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</si>
  <si>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</si>
  <si>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</si>
  <si>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</si>
  <si>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</si>
  <si>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</si>
  <si>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</si>
  <si>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</si>
  <si>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</si>
  <si>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</si>
  <si>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</si>
  <si>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</si>
  <si>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</si>
  <si>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</si>
  <si>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</si>
  <si>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</si>
  <si>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</si>
  <si>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</si>
  <si>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</si>
  <si>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</si>
  <si>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</si>
  <si>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</si>
  <si>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</si>
  <si>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</si>
  <si>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</si>
  <si>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</si>
  <si>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</si>
  <si>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</si>
  <si>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</si>
  <si>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</si>
  <si>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</si>
  <si>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</si>
  <si>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</si>
  <si>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</si>
  <si>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</si>
  <si>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</si>
  <si>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</si>
  <si>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</si>
  <si>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</si>
  <si>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</si>
  <si>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</si>
  <si>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</si>
  <si>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</si>
  <si>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</si>
  <si>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</si>
  <si>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</si>
  <si>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</si>
  <si>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</si>
  <si>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</si>
  <si>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</si>
  <si>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</si>
  <si>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</si>
  <si>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</si>
  <si>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</si>
  <si>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</si>
  <si>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</si>
  <si>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</si>
  <si>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</si>
  <si>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</si>
  <si>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</si>
  <si>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</si>
  <si>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</si>
  <si>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</si>
  <si>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</si>
  <si>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</si>
  <si>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</si>
  <si>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</si>
  <si>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</si>
  <si>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</si>
  <si>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</si>
  <si>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</si>
  <si>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</si>
  <si>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</si>
  <si>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</si>
  <si>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</si>
  <si>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</si>
  <si>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</si>
  <si>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</si>
  <si>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</si>
  <si>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</si>
  <si>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</si>
  <si>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</si>
  <si>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</si>
  <si>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</si>
  <si>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</si>
  <si>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</si>
  <si>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</si>
  <si>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</si>
  <si>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</si>
  <si>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</si>
  <si>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</si>
  <si>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</si>
  <si>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</si>
  <si>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</si>
  <si>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</si>
  <si>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</si>
  <si>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</si>
  <si>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</si>
  <si>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</si>
  <si>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</si>
  <si>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</si>
  <si>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</si>
  <si>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</si>
  <si>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</si>
  <si>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</si>
  <si>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</si>
  <si>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</si>
  <si>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</si>
  <si>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</si>
  <si>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</si>
  <si>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</si>
  <si>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</si>
  <si>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</si>
  <si>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</si>
  <si>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</si>
  <si>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</si>
  <si>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</si>
  <si>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</si>
  <si>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</si>
  <si>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</si>
  <si>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</si>
  <si>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</si>
  <si>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</si>
  <si>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</si>
  <si>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</si>
  <si>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</si>
  <si>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</si>
  <si>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</si>
  <si>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</si>
  <si>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</si>
  <si>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</si>
  <si>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</si>
  <si>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</si>
  <si>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</si>
  <si>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</si>
  <si>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</si>
  <si>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</si>
  <si>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</si>
  <si>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</si>
  <si>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</si>
  <si>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</si>
  <si>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</si>
  <si>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</si>
  <si>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</si>
  <si>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</si>
  <si>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</si>
  <si>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</si>
  <si>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</si>
  <si>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</si>
  <si>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</si>
  <si>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</si>
  <si>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</si>
  <si>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</si>
  <si>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</si>
  <si>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</si>
  <si>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</si>
  <si>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</si>
  <si>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</si>
  <si>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</si>
  <si>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</si>
  <si>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</si>
  <si>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</si>
  <si>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</si>
  <si>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</si>
  <si>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</si>
  <si>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</si>
  <si>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</si>
  <si>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</si>
  <si>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</si>
  <si>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</si>
  <si>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</si>
  <si>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</si>
  <si>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</si>
  <si>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</si>
  <si>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</si>
  <si>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</si>
  <si>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</si>
  <si>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</si>
  <si>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</si>
  <si>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PCM-20251029-00000001</t>
  </si>
  <si>
    <t>EM team  moved need 40 min</t>
  </si>
  <si>
    <t>PCM-20251029-00000007</t>
  </si>
  <si>
    <t xml:space="preserve">Site have access issue at night time located at USF area </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</si>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</sst>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9" totalsRowShown="0" headerRowDxfId="174" dataDxfId="173" headerRowBorderDxfId="171" tableBorderDxfId="172" totalsRowBorderDxfId="170">
  <autoFilter ref="A1:L3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8" totalsRowShown="0" headerRowDxfId="31" dataDxfId="30" headerRowBorderDxfId="28" tableBorderDxfId="29">
  <autoFilter ref="A1:L43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9" totalsRowShown="0" headerRowDxfId="15" dataDxfId="14" headerRowBorderDxfId="12" tableBorderDxfId="13">
  <autoFilter ref="A1:L8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9"/>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296.05651631944784</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0.37719918981747469</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0.37590289352374384</v>
      </c>
      <c r="H4" s="136">
        <v>45958.621400462966</v>
      </c>
      <c r="I4" s="134" t="str">
        <f>IFERROR(VLOOKUP(D4,DB!A:F,6,0),"")</f>
        <v>SCECO</v>
      </c>
      <c r="J4" s="134" t="str">
        <f>IFERROR(VLOOKUP(D4,DB!A:G,7,0),"")</f>
        <v>Dead</v>
      </c>
      <c r="K4" s="169" t="s">
        <v>39003</v>
      </c>
      <c r="L4" s="139" t="str">
        <f>IFERROR(VLOOKUP(D4,DB!A:I,9,0),"")</f>
        <v>Latis</v>
      </c>
    </row>
    <row r="5" spans="1:15" ht="15" customHeight="1">
      <c r="A5" s="133"/>
      <c r="B5" s="134" t="str">
        <f>IFERROR(VLOOKUP(D5,DB!A:K,11,0),"")</f>
        <v/>
      </c>
      <c r="C5" s="134"/>
      <c r="D5" s="134"/>
      <c r="E5" s="135"/>
      <c r="F5" s="136"/>
      <c r="G5" s="137">
        <f ca="1">IFERROR(NOW()-F5,"")</f>
        <v>45959.004942245374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45959.004942245374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45959.004942245374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45959.004942245374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45959.004942245374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45959.004942245374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45959.004942245374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45959.004942245374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45959.004942245374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45959.004942245374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45959.004942245374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45959.004942245374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45959.004942245374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45959.004942245374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45959.004942245374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45959.004942245374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45959.004942245374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45959.004942245374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45959.004942245374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45959.004942245374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45959.004942245374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45959.004942245374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45959.004942245374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45959.004942245374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45959.004942245374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45959.004942245374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45959.004942245374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45959.004942245374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45959.004942245374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45959.004942245374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45959.004942245374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45959.004942245374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45959.004942245374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45959.004942245374</v>
      </c>
      <c r="H38" s="136"/>
      <c r="I38" s="134" t="str">
        <f>IFERROR(VLOOKUP(D38,DB!A:F,6,0),"")</f>
        <v/>
      </c>
      <c r="J38" s="134" t="str">
        <f>IFERROR(VLOOKUP(D38,DB!A:G,7,0),"")</f>
        <v/>
      </c>
      <c r="K38" s="138"/>
      <c r="L38" s="139" t="str">
        <f>IFERROR(VLOOKUP(D38,DB!A:I,9,0),"")</f>
        <v/>
      </c>
    </row>
    <row r="39" spans="1:12" ht="15" customHeight="1">
      <c r="A39" s="145"/>
      <c r="B39" s="146" t="str">
        <f>IFERROR(VLOOKUP(D39,DB!A:K,11,0),"")</f>
        <v/>
      </c>
      <c r="C39" s="146"/>
      <c r="D39" s="146"/>
      <c r="E39" s="147"/>
      <c r="F39" s="148"/>
      <c r="G39" s="149">
        <f ca="1">IFERROR(NOW()-F39,"")</f>
        <v>45959.004942245374</v>
      </c>
      <c r="H39" s="148"/>
      <c r="I39" s="146" t="str">
        <f>IFERROR(VLOOKUP(D39,DB!A:F,6,0),"")</f>
        <v/>
      </c>
      <c r="J39" s="146" t="str">
        <f>IFERROR(VLOOKUP(D39,DB!A:G,7,0),"")</f>
        <v/>
      </c>
      <c r="K39" s="150"/>
      <c r="L39" s="151" t="str">
        <f>IFERROR(VLOOKUP(D39,DB!A:I,9,0),"")</f>
        <v/>
      </c>
    </row>
  </sheetData>
  <customSheetViews>
    <customSheetView guid="{F6042A99-DD27-4453-835D-0834D95730CC}" filter="1" showAutoFilter="1">
      <pageMargins left="0" right="0" top="0" bottom="0" header="0" footer="0"/>
      <autoFilter ref="B1:M1" xr:uid="{039BEFE5-83C2-4F55-AAB2-176CC54C0029}"/>
    </customSheetView>
  </customSheetViews>
  <dataValidations count="2">
    <dataValidation allowBlank="1" showInputMessage="1" showErrorMessage="1" sqref="E1" xr:uid="{5DBA255D-CDD9-49FB-AD3C-AF70AB4EE696}"/>
    <dataValidation type="list" allowBlank="1" showInputMessage="1" showErrorMessage="1" sqref="E2:E3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134.0051042824125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0.26285891204315703</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0.228680671301845</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6.7048726858047303E-2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45959.004942245374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45959.004942245374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45959.004942245374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45959.004942245374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45959.004942245374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45959.004942245374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45959.004942245374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45959.004942245374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45959.004942245374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45959.004942245374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45959.004942245374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45959.004942245374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45959.004942245374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45959.004942245374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45959.004942245374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45959.004942245374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45959.004942245374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45959.004942245374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45959.004942245374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45959.004942245374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45959.004942245374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45959.004942245374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45959.004942245374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45959.004942245374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45959.004942245374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45959.004942245374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45959.004942245374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45959.004942245374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45959.004942245374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45959.004942245374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45959.004942245374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45959.004942245374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45959.004942245374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45959.004942245374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45959.004942245374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45959.004942245374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45959.004942245374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45959.004942245374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45959.004942245374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45959.004942245374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45959.004942245374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45959.004942245374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45959.004942245374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45959.004942245374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45959.004942245374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45959.004942245374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45959.004942245374</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45959.004942245374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45959.004942245374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45959.004942245374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45959.004942245374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45959.004942245374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45959.004942245374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45959.004942245374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45959.004942245374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45959.004942245374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45959.004942245374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45959.004942245374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45959.004942245374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45959.004942245374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45959.004942245374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45959.004942245374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45959.004942245374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45959.004942245374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45959.004942245374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45959.004942245374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45959.004942245374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45959.004942245374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45959.004942245374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45959.004942245374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45959.004942245374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45959.004942245374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45959.004942245374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45959.004942245374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45959.004942245374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45959.004942245374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45959.004942245374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45959.004942245374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45959.004942245374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45959.004942245374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45959.004942245374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45959.004942245374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45959.004942245374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45959.004942245374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45959.004942245374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45959.004942245374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45959.004942245374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45959.004942245374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45959.004942245374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45959.004942245374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45959.004942245374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45959.004942245374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45959.004942245374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45959.004942245374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45959.004942245374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45959.004942245374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45959.004942245374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45959.004942245374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45959.004942245374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45959.004942245374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45959.004942245374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45959.004942245374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45959.004942245374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45959.004942245374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45959.004942245374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45959.004942245374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45959.004942245374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45959.004942245374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45959.004942245374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45959.004942245374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45959.004942245374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45959.004942245374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45959.004942245374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45959.004942245374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45959.004942245374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45959.004942245374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45959.004942245374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45959.004942245374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45959.004942245374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45959.004942245374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45959.004942245374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45959.004942245374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45959.004942245374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45959.004942245374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45959.004942245374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45959.004942245374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45959.004942245374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45959.004942245374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45959.004942245374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45959.004942245374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45959.004942245374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45959.004942245374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45959.004942245374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45959.004942245374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45959.004942245374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45959.004942245374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45959.004942245374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45959.004942245374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45959.004942245374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45959.004942245374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45959.004942245374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45959.004942245374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45959.004942245374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45959.004942245374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45959.004942245374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45959.004942245374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45959.004942245374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45959.004942245374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45959.004942245374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45959.004942245374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45959.004942245374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45959.004942245374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45959.004942245374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45959.004942245374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45959.004942245374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45959.004942245374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45959.004942245374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45959.004942245374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45959.004942245374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45959.004942245374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45959.004942245374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45959.004942245374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45959.004942245374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45959.004942245374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45959.004942245374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45959.004942245374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45959.004942245374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45959.004942245374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45959.004942245374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45959.004942245374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45959.004942245374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45959.004942245374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45959.004942245374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45959.004942245374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45959.004942245374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45959.004942245374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45959.004942245374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45959.004942245374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45959.004942245374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45959.004942245374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45959.004942245374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45959.004942245374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45959.004942245374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45959.004942245374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45959.004942245374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45959.004942245374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45959.004942245374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45959.004942245374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45959.004942245374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45959.004942245374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45959.004942245374</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45959.004942245374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45959.004942245374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45959.004942245374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45959.004942245374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45959.004942245374</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45959.004942245374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45959.004942245374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45959.004942245374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45959.004942245374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45959.004942245374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45959.004942245374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45959.004942245374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45959.004942245374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45959.004942245374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45959.004942245374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45959.004942245374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45959.004942245374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45959.004942245374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45959.004942245374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45959.004942245374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45959.004942245374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45959.004942245374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45959.004942245374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45959.004942245374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45959.004942245374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45959.004942245374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45959.004942245374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45959.004942245374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45959.004942245374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45959.004942245374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45959.004942245374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45959.004942245374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45959.004942245374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45959.004942245374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45959.004942245374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45959.004942245374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45959.004942245374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45959.004942245374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45959.004942245374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45959.004942245374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45959.004942245374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45959.004942245374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45959.004942245374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45959.004942245374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45959.004942245374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45959.004942245374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45959.004942245374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45959.004942245374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45959.004942245374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45959.004942245374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45959.004942245374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45959.004942245374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45959.004942245374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45959.004942245374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45959.004942245374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45959.004942245374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45959.004942245374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45959.004942245374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45959.004942245374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45959.004942245374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45959.004942245374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45959.004942245374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45959.004942245374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45959.004942245374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45959.004942245374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45959.004942245374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45959.004942245374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45959.004942245374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45959.004942245374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45959.004942245374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45959.004942245374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45959.004942245374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45959.004942245374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45959.004942245374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45959.004942245374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45959.004942245374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45959.004942245374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45959.004942245374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45959.004942245374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45959.004942245374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45959.004942245374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45959.004942245374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45959.004942245374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45959.004942245374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45959.004942245374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45959.004942245374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45959.004942245374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45959.004942245374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45959.004942245374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45959.004942245374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45959.004942245374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45959.004942245374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45959.004942245374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45959.004942245374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45959.004942245374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45959.004942245374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45959.004942245374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45959.004942245374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45959.004942245374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45959.004942245374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45959.004942245374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45959.004942245374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45959.004942245374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45959.004942245374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45959.004942245374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45959.004942245374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45959.004942245374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45959.004942245374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45959.004942245374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45959.004942245374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45959.004942245374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45959.004942245374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45959.004942245374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45959.004942245374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45959.004942245374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45959.004942245374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45959.004942245374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45959.004942245374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45959.004942245374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45959.004942245374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45959.004942245374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45959.004942245374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45959.004942245374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45959.004942245374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45959.004942245374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45959.004942245374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45959.004942245374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45959.004942245374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45959.004942245374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45959.004942245374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45959.004942245374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45959.004942245374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45959.004942245374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45959.004942245374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45959.004942245374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45959.004942245374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45959.004942245374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45959.004942245374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45959.004942245374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45959.004942245374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45959.004942245374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45959.004942245374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45959.004942245374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45959.004942245374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45959.004942245374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45959.004942245374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45959.004942245374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45959.004942245374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45959.004942245374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45959.004942245374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45959.004942245374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45959.004942245374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45959.004942245374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45959.004942245374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45959.004942245374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45959.004942245374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45959.004942245374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45959.004942245374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45959.004942245374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45959.004942245374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45959.004942245374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45959.004942245374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45959.004942245374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45959.004942245374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45959.004942245374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45959.004942245374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45959.004942245374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45959.004942245374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45959.004942245374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45959.004942245374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45959.004942245374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45959.004942245374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45959.004942245374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45959.004942245374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45959.004942245374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45959.004942245374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45959.004942245374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45959.004942245374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45959.004942245374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45959.004942245374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45959.004942245374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45959.004942245374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45959.004942245374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45959.004942245374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45959.004942245374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45959.004942245374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45959.004942245374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45959.004942245374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45959.004942245374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45959.004942245374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45959.004942245374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45959.004942245374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45959.004942245374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45959.004942245374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45959.004942245374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45959.004942245374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45959.004942245374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45959.004942245374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45959.004942245374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45959.004942245374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45959.004942245374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45959.004942245374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45959.004942245374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45959.004942245374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45959.004942245374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45959.004942245374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45959.004942245374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45959.004942245374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45959.004942245374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45959.004942245374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45959.004942245374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45959.004942245374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45959.004942245374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45959.004942245374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45959.004942245374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45959.004942245374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45959.004942245374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45959.004942245374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45959.004942245374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45959.004942245374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45959.004942245374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45959.004942245374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45959.004942245374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45959.004942245374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45959.004942245374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45959.004942245374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45959.004942245374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45959.004942245374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45959.004942245374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45959.004942245374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45959.004942245374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45959.004942245374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45959.004942245374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45959.004942245374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45959.004942245374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45959.004942245374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45959.004942245374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45959.004942245374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45959.004942245374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45959.004942245374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45959.004942245374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45959.004942245374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45959.004942245374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45959.004942245374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45959.004942245374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45959.004942245374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45959.004942245374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45959.004942245374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45959.004942245374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45959.004942245374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45959.004942245374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45959.004942245374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45959.004942245374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45959.004942245374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45959.004942245374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45959.004942245374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45959.004942245374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45959.004942245374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45959.004942245374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45959.004942245374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45959.004942245374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45959.004942245374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45959.004942245374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45959.004942245374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45959.004942245374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45959.004942245374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45959.004942245374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45959.004942245374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45959.004942245374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45959.004942245374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45959.004942245374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45959.004942245374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45959.004942245374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45959.004942245374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45959.004942245374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45959.004942245374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45959.004942245374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45959.004942245374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45959.004942245374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45959.004942245374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45959.004942245374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45959.004942245374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45959.004942245374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45959.004942245374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45959.004942245374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45959.004942245374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45959.004942245374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45959.004942245374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45959.004942245374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45959.004942245374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45959.004942245374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45959.004942245374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45959.004942245374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45959.004942245374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45959.004942245374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45959.004942245374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45959.004942245374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45959.004942245374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45959.004942245374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45959.004942245374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45959.004942245374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45959.004942245374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45959.004942245374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45959.004942245374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45959.004942245374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45959.004942245374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45959.004942245374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45959.004942245374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45959.004942245374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45959.004942245374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45959.004942245374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45959.004942245374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45959.004942245374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45959.004942245374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45959.004942245374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45959.004942245374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45959.004942245374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45959.004942245374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45959.004942245374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45959.004942245374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45959.004942245374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45959.004942245374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45959.004942245374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45959.004942245374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45959.004942245374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45959.004942245374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45959.004942245374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45959.004942245374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45959.004942245374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45959.004942245374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45959.004942245374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45959.004942245374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45959.004942245374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45959.004942245374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45959.004942245374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45959.004942245374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45959.004942245374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45959.004942245374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45959.004942245374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45959.004942245374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45959.004942245374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45959.004942245374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45959.004942245374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45959.004942245374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45959.004942245374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45959.004942245374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45959.004942245374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45959.004942245374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45959.004942245374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45959.004942245374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45959.004942245374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45959.004942245374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45959.004942245374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45959.004942476851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45959.004942476851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45959.004942476851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45959.004942476851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45959.004942476851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45959.004942476851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45959.004942476851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45959.004942476851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45959.004942476851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45959.004942476851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45959.004942476851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45959.004942476851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45959.004942476851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45959.004942476851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45959.004942476851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45959.004942476851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45959.004942476851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45959.004942476851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45959.004942476851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45959.004942476851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45959.004942476851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45959.004942476851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45959.004942476851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45959.004942476851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45959.004942476851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45959.004942476851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45959.004942476851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45959.004942476851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45959.004942476851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45959.004942476851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45959.004942476851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45959.004942476851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45959.004942476851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45959.004942476851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45959.004942476851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45959.004942476851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45959.004942476851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45959.004942476851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45959.004942476851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45959.004942476851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45959.004942476851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45959.004942476851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45959.004942476851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45959.004942476851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45959.004942476851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45959.004942476851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45959.004942476851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45959.004942476851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45959.004942476851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45959.004942476851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45959.004942476851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45959.004942476851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45959.004942476851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45959.004942476851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45959.004942476851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45959.004942476851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45959.004942476851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45959.004942476851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45959.004942476851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45959.004942476851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45959.004942476851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45959.004942476851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45959.004942476851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45959.004942476851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45959.004942476851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45959.004942476851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45959.004942476851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45959.004942476851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45959.004942476851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45959.004942476851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45959.004942476851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45959.004942476851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45959.004942476851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45959.004942476851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45959.004942476851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45959.004942476851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45959.004942476851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45959.004942476851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45959.004942476851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45959.004942476851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45959.004942476851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45959.004942476851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45959.004942476851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45959.004942476851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45959.004942476851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45959.004942476851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45959.004942476851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45959.004942476851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45959.004942476851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45959.004942476851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45959.004942476851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45959.004942476851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45959.004942476851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45959.004942476851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45959.004942476851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45959.004942476851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45959.004942476851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45959.004942476851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45959.004942476851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45959.004942476851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45959.004942476851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45959.004942476851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45959.004942476851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45959.004942476851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45959.004942476851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45959.004942476851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45959.004942476851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45959.004942476851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45959.004942476851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45959.004942476851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45959.004942476851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45959.004942476851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45959.004942476851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45959.004942476851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45959.004942476851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45959.004942476851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45959.004942476851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45959.004942476851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45959.004942476851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45959.004942476851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45959.004942476851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45959.004942476851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45959.004942476851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45959.004942476851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45959.004942476851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45959.004942476851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45959.004942476851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45959.004942476851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45959.004942476851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45959.004942476851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45959.004942476851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45959.004942476851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45959.004942476851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45959.004942476851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45959.004942476851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45959.004942476851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45959.004942476851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45959.004942476851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45959.004942476851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45959.004942476851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45959.004942476851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45959.004942476851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45959.004942476851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45959.004942476851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45959.004942476851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45959.004942476851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45959.004942476851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45959.004942476851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45959.004942476851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45959.004942476851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45959.004942476851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45959.004942476851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45959.004942476851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45959.004942476851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45959.004942476851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45959.004942476851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45959.004942476851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45959.004942476851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45959.004942476851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45959.004942476851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45959.004942476851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45959.004942476851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45959.004942476851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45959.004942476851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45959.004942476851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45959.004942476851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45959.004942476851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45959.004942476851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45959.004942476851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45959.004942476851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45959.004942476851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45959.004942476851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45959.004942476851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45959.004942476851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45959.004942476851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45959.004942476851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45959.004942476851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45959.004942476851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45959.004942476851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45959.004942476851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45959.004942476851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45959.004942476851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45959.004942476851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45959.004942476851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45959.004942476851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45959.004942476851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45959.004942476851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45959.004942476851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45959.004942476851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45959.004942476851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45959.004942476851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45959.004942476851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45959.004942476851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45959.004942476851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45959.004942476851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45959.004942476851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45959.004942476851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45959.004942476851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45959.004942476851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45959.004942476851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45959.004942476851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45959.004942476851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45959.004942476851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45959.004942476851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45959.004942476851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45959.004942476851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45959.004942476851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45959.004942476851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45959.004942476851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45959.004942476851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45959.004942476851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45959.004942476851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45959.004942476851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45959.004942476851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45959.004942476851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45959.004942476851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45959.004942476851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45959.004942476851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45959.004942476851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45959.004942476851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45959.004942476851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45959.004942476851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45959.004942476851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45959.004942476851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45959.004942476851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45959.004942476851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45959.004942476851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45959.004942476851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45959.004942476851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45959.004942476851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45959.004942476851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45959.004942476851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45959.004942476851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45959.004942476851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45959.004942476851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45959.004942476851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45959.004942476851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45959.004942476851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45959.004942476851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45959.004942476851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45959.004942476851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45959.004942476851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45959.004942476851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45959.004942476851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45959.004942476851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45959.004942476851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45959.004942476851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45959.004942476851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45959.004942476851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45959.004942476851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45959.004942476851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45959.004942476851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45959.004942476851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45959.004942476851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45959.004942476851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45959.004942476851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45959.004942476851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45959.004942476851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45959.004942476851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45959.004942476851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45959.004942476851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45959.004942476851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45959.004942476851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45959.004942476851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45959.004942476851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45959.004942476851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45959.004942476851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45959.004942476851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45959.004942476851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45959.004942476851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45959.004942476851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45959.004942476851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45959.004942476851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45959.004942476851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45959.004942476851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45959.004942476851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45959.004942476851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45959.004942476851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45959.004942476851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45959.004942476851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45959.004942476851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45959.004942476851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45959.004942476851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45959.004942476851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45959.004942476851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45959.004942476851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45959.004942476851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45959.004942476851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45959.004942476851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45959.004942476851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45959.004942476851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45959.004942476851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45959.004942476851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45959.004942476851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45959.004942476851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45959.004942476851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45959.004942476851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45959.004942476851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45959.004942476851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45959.004942476851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45959.004942476851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45959.004942476851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45959.004942476851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45959.004942476851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45959.004942476851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45959.004942476851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45959.004942476851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45959.004942476851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45959.004942476851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45959.004942476851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45959.004942476851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45959.004942476851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45959.004942476851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45959.004942476851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45959.004942476851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45959.004942476851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45959.004942476851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45959.004942476851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45959.004942476851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45959.004942476851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45959.004942476851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45959.004942476851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45959.004942476851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45959.004942476851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45959.004942476851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45959.004942476851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45959.004942476851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45959.004942476851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45959.004942476851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45959.004942476851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45959.004942476851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45959.004942476851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45959.004942476851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45959.004942476851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45959.004942476851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45959.004942476851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45959.004942476851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45959.004942476851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45959.004942476851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45959.004942476851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45959.004942476851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45959.004942476851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45959.004942476851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45959.004942476851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45959.004942476851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45959.004942476851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45959.004942476851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45959.004942476851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45959.004942476851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45959.004942476851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45959.004942476851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45959.004942476851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45959.004942476851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45959.004942476851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45959.004942476851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45959.004942476851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45959.004942476851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45959.004942476851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45959.004942476851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45959.004942476851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45959.004942476851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45959.004942476851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45959.004942476851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45959.004942476851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45959.004942476851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45959.004942476851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45959.004942476851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45959.004942476851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45959.004942476851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45959.004942476851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45959.004942476851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45959.004942476851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45959.004942476851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45959.004942476851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45959.004942476851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45959.004942476851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45959.004942476851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45959.004942476851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45959.004942476851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45959.004942476851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45959.004942476851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45959.004942476851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45959.004942476851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45959.004942476851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45959.004942476851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45959.004942476851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45959.004942476851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45959.004942476851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45959.004942476851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45959.004942476851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45959.004942476851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45959.004942476851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45959.004942476851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45959.004942476851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45959.004942476851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45959.004942476851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45959.004942476851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45959.004942476851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45959.004942476851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45959.004942476851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45959.004942476851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45959.004942476851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45959.004942476851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45959.004942476851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45959.004942476851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45959.004942476851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45959.004942476851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45959.004942476851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45959.004942476851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45959.004942476851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45959.004942476851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45959.004942476851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45959.004942476851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45959.004942476851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45959.004942476851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45959.004942476851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45959.004942476851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45959.004942476851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45959.004942476851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45959.004942476851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45959.004942476851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45959.004942476851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45959.004942476851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45959.004942476851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45959.004942476851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45959.004942476851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45959.004942476851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45959.004942476851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45959.004942476851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45959.004942476851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45959.004942476851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45959.004942476851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45959.004942476851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45959.004942476851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45959.004942476851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45959.004942476851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45959.004942476851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45959.004942476851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45959.004942476851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45959.004942476851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45959.004942476851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45959.004942476851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45959.004942476851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45959.004942476851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45959.004942476851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45959.004942476851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45959.004942476851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45959.004942476851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45959.004942476851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45959.004942476851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45959.004942476851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45959.004942476851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45959.004942476851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45959.004942476851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45959.004942476851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45959.004942476851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45959.004942476851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45959.004942476851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45959.004942476851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45959.004942476851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45959.004942476851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45959.004942476851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45959.004942476851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45959.004942476851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45959.004942476851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45959.004942476851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45959.004942476851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45959.004942476851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45959.004942476851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45959.004942476851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45959.004942476851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45959.004942476851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45959.004942476851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45959.004942476851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45959.004942476851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45959.004942476851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45959.004942476851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45959.004942476851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45959.004942476851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45959.004942476851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45959.004942476851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45959.004942476851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45959.004942476851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45959.004942476851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45959.004942476851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45959.004942476851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45959.004942476851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45959.004942476851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45959.004942476851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45959.004942476851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45959.004942476851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45959.004942476851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45959.004942476851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45959.004942476851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45959.004942476851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45959.004942476851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45959.004942476851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45959.004942476851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45959.004942476851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45959.004942476851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45959.004942476851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45959.004942476851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45959.004942476851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45959.004942476851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45959.004942476851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45959.004942476851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45959.004942476851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45959.004942476851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45959.004942476851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45959.004942476851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45959.004942476851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45959.004942476851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45959.004942476851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45959.004942476851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45959.004942476851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45959.004942476851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45959.004942476851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45959.004942476851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45959.004942476851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45959.004942476851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45959.004942476851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45959.004942476851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45959.004942476851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45959.004942476851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45959.004942476851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45959.004942476851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45959.004942476851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45959.004942476851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45959.004942476851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45959.004942476851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45959.004942476851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45959.004942476851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45959.004942476851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45959.004942476851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45959.004942476851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45959.004942476851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45959.004942476851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45959.004942476851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45959.004942476851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45959.004942476851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45959.004942476851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45959.004942476851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45959.004942476851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45959.004942476851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45959.004942476851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45959.004942476851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45959.004942476851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45959.004942476851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45959.004942476851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45959.004942476851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45959.004942476851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45959.004942476851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45959.004942476851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45959.004942476851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45959.004942476851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45959.004942476851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45959.004942476851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45959.004942476851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45959.004942476851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45959.004942476851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45959.004942476851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45959.004942476851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45959.004942476851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45959.004942476851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45959.004942476851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45959.004942476851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45959.004942476851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45959.004942476851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45959.004942476851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45959.004942476851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45959.004942476851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45959.004942476851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45959.004942476851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45959.004942476851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45959.004942476851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45959.004942476851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45959.004942476851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45959.004942476851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45959.004942476851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45959.004942476851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45959.004942476851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45959.004942476851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45959.004942476851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45959.004942476851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45959.004942476851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45959.004942476851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45959.004942476851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45959.004942476851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45959.004942476851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45959.004942476851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45959.004942476851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45959.004942476851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45959.004942476851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45959.004942476851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45959.004942476851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45959.004942476851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45959.004942476851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45959.004942476851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45959.004942476851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45959.004942476851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45959.004942476851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45959.004942476851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45959.004942476851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45959.004942476851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45959.004942476851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45959.004942476851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45959.004942476851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45959.004942476851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45959.004942476851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45959.004942476851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45959.004942476851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45959.004942476851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45959.004942476851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45959.004942476851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45959.004942476851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45959.004942476851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45959.004942476851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45959.004942476851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45959.004942476851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45959.004942476851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45959.004942476851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45959.004942476851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45959.004942476851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45959.004942476851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45959.004942476851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45959.004942476851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45959.004942476851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45959.004942476851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45959.004942476851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45959.004942476851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45959.004942476851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45959.004942476851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45959.004942476851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45959.004942476851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45959.004942476851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45959.004942476851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45959.004942476851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45959.004942476851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45959.004942476851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45959.004942476851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45959.004942476851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45959.004942476851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45959.004942476851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45959.004942476851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45959.004942476851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45959.004942476851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45959.004942476851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45959.004942476851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45959.004942476851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45959.004942476851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45959.004942476851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45959.004942476851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45959.004942476851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45959.004942476851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45959.004942476851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45959.004942476851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45959.004942476851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45959.004942476851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45959.004942476851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45959.004942476851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45959.004942476851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45959.004942476851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45959.004942476851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45959.004942476851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45959.004942476851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45959.004942476851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45959.004942476851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45959.004942476851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45959.004942476851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45959.004942476851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45959.004942476851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45959.004942476851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45959.004942476851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45959.004942476851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45959.004942476851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45959.004942476851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45959.004942476851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45959.004942476851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45959.004942476851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45959.004942476851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45959.004942476851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45959.004942476851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45959.004942476851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45959.004942476851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45959.004942476851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45959.004942476851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45959.004942476851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45959.004942476851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45959.004942476851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45959.004942476851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45959.004942476851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45959.004942476851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45959.004942476851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45959.004942476851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45959.004942476851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45959.004942476851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45959.004942476851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45959.004942476851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45959.004942476851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45959.004942476851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45959.004942476851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45959.004942476851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45959.004942476851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45959.004942476851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45959.004942476851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45959.004942476851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45959.004942476851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45959.004942476851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45959.004942476851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45959.004942476851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45959.004942476851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45959.004942476851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45959.004942476851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45959.004942476851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45959.004942476851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45959.004942476851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45959.004942476851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45959.004942476851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45959.004942476851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45959.004942476851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45959.004942476851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45959.004942476851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45959.004942476851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45959.004942476851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45959.004942476851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45959.004942476851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45959.004942476851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45959.004942476851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45959.004942476851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45959.004942476851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45959.004942476851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45959.004942476851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45959.004942476851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45959.004942476851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45959.004942476851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45959.004942476851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45959.004942476851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45959.004942476851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45959.004942476851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45959.004942476851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45959.004942476851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45959.004942476851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45959.004942476851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45959.004942476851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45959.004942476851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45959.004942476851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45959.004942476851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45959.004942476851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45959.004942476851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45959.004942476851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45959.004942476851</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255.52422465277778</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0.12924780092725996</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25831</v>
      </c>
      <c r="E4" s="98" t="s">
        <v>38998</v>
      </c>
      <c r="F4" s="123">
        <v>45958.924305555556</v>
      </c>
      <c r="G4" s="124">
        <f ca="1">IFERROR(NOW()-F4,"")</f>
        <v>8.0636689817765728E-2</v>
      </c>
      <c r="H4" s="123">
        <v>45958.887465277781</v>
      </c>
      <c r="I4" s="119" t="str">
        <f>IFERROR(VLOOKUP(D4,DB!A:F,6,0),"")</f>
        <v>SCECO</v>
      </c>
      <c r="J4" s="119" t="str">
        <f>IFERROR(VLOOKUP(D4,DB!A:G,7,0),"")</f>
        <v>In progress</v>
      </c>
      <c r="K4" s="125" t="s">
        <v>39097</v>
      </c>
      <c r="L4" s="121" t="str">
        <f>IFERROR(VLOOKUP(D4,DB!A:I,9,0),"")</f>
        <v>Latis</v>
      </c>
    </row>
    <row r="5" spans="1:16" ht="15" customHeight="1">
      <c r="A5" s="119"/>
      <c r="B5" s="119" t="str">
        <f>IFERROR(VLOOKUP(D5,DB!A:K,11,0),"")</f>
        <v/>
      </c>
      <c r="C5" s="120"/>
      <c r="D5" s="121"/>
      <c r="E5" s="98"/>
      <c r="F5" s="123"/>
      <c r="G5" s="124">
        <f ca="1">IFERROR(NOW()-F5,"")</f>
        <v>45959.004942245374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45959.004942245374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45959.004942245374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45959.004942245374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45959.004942245374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45959.004942245374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45959.004942245374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45959.004942245374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45959.004942245374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45959.004942245374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45959.004942245374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45959.004942245374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45959.004942245374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45959.004942245374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45959.004942245374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45959.004942245374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45959.004942245374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45959.004942245374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45959.004942245374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45959.004942245374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45959.004942245374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45959.004942245374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45959.004942245374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45959.004942245374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45959.004942245374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45959.004942245374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45959.004942245374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45959.004942245374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45959.004942245374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45959.004942245374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45959.004942245374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45959.004942245374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45959.004942245374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45959.004942245374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45959.004942245374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45959.004942245374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45959.004942245374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45959.004942245374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45959.004942245374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45959.004942245374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45959.004942245374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45959.004942245374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45959.004942245374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45959.004942245374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45959.004942245374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45959.004942245374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45959.004942245374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45959.004942245374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45959.004942245374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45959.004942245374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45959.004942245374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45959.004942245374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45959.004942245374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45959.004942245374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45959.004942245374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45959.004942245374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45959.004942245374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45959.004942245374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45959.004942245374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45959.004942245374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45959.004942245374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45959.004942245374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45959.004942245374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45959.004942245374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45959.004942245374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45959.004942245374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45959.004942245374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45959.004942245374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45959.004942245374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45959.004942245374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45959.004942245374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45959.004942245374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45959.004942245374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45959.004942245374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45959.004942245374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45959.004942245374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45959.004942245374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45959.004942245374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45959.004942245374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45959.004942245374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45959.004942245374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45959.004942245374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45959.004942245374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45959.004942245374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45959.004942245374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45959.004942245374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45959.004942245374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45959.004942245374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45959.004942245374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45959.004942245374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45959.004942245374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45959.004942245374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45959.004942245374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45959.004942245374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45959.004942245374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45959.004942245374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45959.004942245374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45959.004942245374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45959.004942245374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45959.004942245374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45959.004942245374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45959.004942245374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45959.004942245374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45959.004942245374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45959.004942245374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45959.004942245374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45959.004942245374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45959.004942245374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45959.004942245374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45959.004942245374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45959.004942245374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45959.004942245374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45959.004942245374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45959.004942245374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45959.004942245374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45959.004942245374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45959.004942245374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45959.004942245374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45959.004942245374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45959.004942245374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45959.004942245374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45959.004942245374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45959.004942245374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45959.004942245374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45959.004942245374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45959.004942245374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45959.004942245374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45959.004942245374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45959.004942245374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45959.004942245374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45959.004942245374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45959.004942245374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45959.004942245374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45959.004942245374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45959.004942245374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45959.004942245374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45959.004942245374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45959.004942245374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45959.004942245374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45959.004942245374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45959.004942245374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45959.004942245374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45959.004942245374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45959.004942245374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45959.004942245374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45959.004942245374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45959.004942245374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45959.004942245374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45959.004942245374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45959.004942245374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45959.004942245374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45959.004942245374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45959.004942245374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45959.004942245374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45959.004942245374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45959.004942245374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45959.004942245374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45959.004942245374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45959.004942245374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45959.004942245374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45959.004942245374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45959.004942245374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45959.004942245374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45959.004942245374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45959.004942245374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45959.004942245374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45959.004942245374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45959.004942245374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45959.004942245374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45959.004942245374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45959.004942245374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45959.004942245374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45959.004942245374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45959.004942245374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45959.004942245374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45959.004942245374</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45959.004942245374</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tabSelected="1" workbookViewId="0">
      <selection activeCell="F11" sqref="F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67.172882060185657</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32.816064930557332</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10.343831134261563</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38598</v>
      </c>
      <c r="E5" s="152" t="s">
        <v>38998</v>
      </c>
      <c r="F5" s="153">
        <v>45959.000300925924</v>
      </c>
      <c r="G5" s="154">
        <f ca="1">IFERROR(NOW()-F5,"")</f>
        <v>4.6413194504566491E-3</v>
      </c>
      <c r="H5" s="153">
        <v>45958.990694444445</v>
      </c>
      <c r="I5" s="152" t="str">
        <f>IFERROR(VLOOKUP(D5,DB!A:F,6,0),"")</f>
        <v>Generator-SG</v>
      </c>
      <c r="J5" s="152" t="str">
        <f>IFERROR(VLOOKUP(D5,DB!A:G,7,0),"")</f>
        <v>Good</v>
      </c>
      <c r="K5" s="152" t="s">
        <v>39105</v>
      </c>
      <c r="L5" s="152" t="str">
        <f>IFERROR(VLOOKUP(D5,DB!A:I,9,0),"")</f>
        <v>Latis</v>
      </c>
    </row>
    <row r="6" spans="1:13" ht="15">
      <c r="A6" s="152" t="s">
        <v>39106</v>
      </c>
      <c r="B6" s="152" t="str">
        <f>IFERROR(VLOOKUP(D6,DB!A:K,11,0),"")</f>
        <v>R5</v>
      </c>
      <c r="C6" s="152">
        <v>7</v>
      </c>
      <c r="D6" s="152" t="s">
        <v>36066</v>
      </c>
      <c r="E6" s="152" t="s">
        <v>39081</v>
      </c>
      <c r="F6" s="153">
        <v>45959.002881944441</v>
      </c>
      <c r="G6" s="154">
        <f ca="1">IFERROR(NOW()-F6,"")</f>
        <v>2.0603009324986488E-3</v>
      </c>
      <c r="H6" s="153">
        <v>45958.995023148149</v>
      </c>
      <c r="I6" s="152" t="str">
        <f>IFERROR(VLOOKUP(D6,DB!A:F,6,0),"")</f>
        <v>Generator-DG</v>
      </c>
      <c r="J6" s="152" t="str">
        <f>IFERROR(VLOOKUP(D6,DB!A:G,7,0),"")</f>
        <v>In progress</v>
      </c>
      <c r="K6" s="152" t="s">
        <v>39107</v>
      </c>
      <c r="L6" s="152" t="str">
        <f>IFERROR(VLOOKUP(D6,DB!A:I,9,0),"")</f>
        <v>Latis</v>
      </c>
    </row>
    <row r="7" spans="1:13" ht="15">
      <c r="A7" s="152"/>
      <c r="B7" s="152" t="str">
        <f>IFERROR(VLOOKUP(D7,DB!A:K,11,0),"")</f>
        <v/>
      </c>
      <c r="C7" s="152"/>
      <c r="D7" s="152"/>
      <c r="E7" s="152"/>
      <c r="F7" s="153"/>
      <c r="G7" s="154">
        <f ca="1">IFERROR(NOW()-F7,"")</f>
        <v>45959.004942245374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45959.004942245374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45959.004942245374</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45959.004942245374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45959.004942245374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45959.004942245374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45959.004942245374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45959.004942245374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45959.004942245374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45959.004942245374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45959.004942245374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45959.004942245374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45959.004942245374</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45959.004942245374</v>
      </c>
      <c r="H20" s="153"/>
      <c r="I20" s="152" t="str">
        <f>IFERROR(VLOOKUP(D20,DB!A:F,6,0),"")</f>
        <v/>
      </c>
      <c r="J20" s="152" t="str">
        <f>IFERROR(VLOOKUP(D20,DB!A:G,7,0),"")</f>
        <v/>
      </c>
      <c r="K20" s="152"/>
      <c r="L20" s="152" t="str">
        <f>IFERROR(VLOOKUP(D20,DB!A:I,9,0),"")</f>
        <v/>
      </c>
    </row>
    <row r="21" spans="1:12" ht="15.75">
      <c r="A21" s="152"/>
      <c r="B21" s="152" t="str">
        <f>IFERROR(VLOOKUP(D21,DB!A:K,11,0),"")</f>
        <v/>
      </c>
      <c r="C21" s="152"/>
      <c r="D21" s="178"/>
      <c r="E21" s="152"/>
      <c r="F21" s="153"/>
      <c r="G21" s="154">
        <f ca="1">IFERROR(NOW()-F21,"")</f>
        <v>45959.004942245374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45959.004942245374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45959.004942245374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45959.004942245374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45959.004942245374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45959.004942245374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45959.004942245374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45959.004942245374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45959.004942245374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45959.004942245374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45959.004942245374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45959.004942245374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45959.004942245374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45959.004942245374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45959.004942245374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45959.004942245374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45959.004942245374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45959.004942245374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45959.004942245374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45959.004942245374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45959.004942245374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45959.004942245374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45959.004942245374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45959.004942245374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45959.004942245374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45959.004942245374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45959.004942245374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45959.004942245374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45959.004942245374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45959.004942245374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45959.004942245374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45959.004942245374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45959.004942245374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45959.004942245374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45959.004942245374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45959.004942245374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45959.004942245374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45959.004942245374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45959.004942245374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45959.004942245374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45959.004942245374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45959.004942245374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45959.004942245374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45959.004942245374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45959.004942245374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45959.004942245374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45959.004942245374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45959.004942245374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45959.004942245374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45959.004942245374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45959.004942245374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45959.004942245374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45959.004942245374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45959.004942245374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45959.004942245374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45959.004942245374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45959.004942245374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45959.004942245374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45959.004942245374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45959.004942245374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45959.004942245374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45959.004942245374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45959.004942245374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45959.004942245374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45959.004942245374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45959.004942245374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45959.004942245374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45959.004942245374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45959.004942245374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45959.004942245374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45959.004942245374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45959.004942245374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45959.004942245374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45959.004942245374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45959.004942245374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45959.004942245374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45959.004942245374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45959.004942245374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45959.004942245374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45959.004942245374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45959.004942245374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45959.004942245374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45959.004942245374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45959.004942245374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45959.004942245374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45959.004942245374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45959.004942245374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45959.004942245374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45959.004942245374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45959.004942245374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45959.004942245374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45959.004942245374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45959.004942245374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45959.004942245374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45959.004942245374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45959.004942245374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45959.004942245374</v>
      </c>
      <c r="H117" s="153"/>
      <c r="I117" s="152" t="str">
        <f>IFERROR(VLOOKUP(D117,DB!A:F,6,0),"")</f>
        <v/>
      </c>
      <c r="J117" s="152" t="str">
        <f>IFERROR(VLOOKUP(D117,DB!A:G,7,0),"")</f>
        <v/>
      </c>
      <c r="K117" s="152"/>
      <c r="L117" s="152" t="str">
        <f>IFERROR(VLOOKUP(D117,DB!A:I,9,0),"")</f>
        <v/>
      </c>
    </row>
    <row r="118" spans="1:12" ht="15">
      <c r="A118" s="158"/>
      <c r="B118" s="158" t="str">
        <f>IFERROR(VLOOKUP(D118,DB!A:K,11,0),"")</f>
        <v/>
      </c>
      <c r="C118" s="158"/>
      <c r="D118" s="158"/>
      <c r="E118" s="158"/>
      <c r="F118" s="159"/>
      <c r="G118" s="160">
        <f ca="1">IFERROR(NOW()-F118,"")</f>
        <v>45959.004942245374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45959.004942245374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45959.004942245374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45959.004942245374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45959.004942245374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45959.004942245374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45959.004942245374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45959.004942245374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45959.004942245374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45959.004942245374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45959.004942245374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45959.004942245374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45959.004942245374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45959.004942245374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45959.004942245374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45959.004942245374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45959.004942245374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45959.004942245374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45959.004942245374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45959.004942245374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45959.004942245374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45959.004942245374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45959.004942245374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45959.004942245374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45959.004942245374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45959.004942245374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45959.004942245374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45959.004942245374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45959.004942245374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45959.004942245374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45959.004942245374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45959.004942245374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45959.004942245374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45959.004942245374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45959.004942245374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45959.004942245374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45959.004942245374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45959.004942245374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45959.004942245374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45959.004942245374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45959.004942245374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45959.004942245374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45959.004942245374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45959.004942245374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45959.004942245374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45959.004942245374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45959.004942245374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45959.004942245374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45959.004942245374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45959.004942245374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45959.004942245374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45959.004942245374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45959.004942245374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45959.004942245374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45959.004942245374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45959.004942245374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45959.004942245374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45959.004942245374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45959.004942245374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45959.004942245374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45959.004942245374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45959.004942245374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45959.004942245374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45959.004942245374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45959.004942245374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45959.004942245374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45959.004942245374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45959.004942245374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45959.004942245374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45959.004942245374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45959.004942245374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45959.004942245374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45959.004942245374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45959.004942245374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45959.004942245374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45959.004942245374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45959.004942245374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45959.004942245374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45959.004942245374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45959.004942245374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45959.004942245374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45959.004942245374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45959.004942245374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45959.004942245374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45959.004942245374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45959.004942245374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45959.004942245374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45959.004942245374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45959.004942245374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45959.004942245374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45959.004942245374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45959.004942245374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45959.004942245374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45959.004942245374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45959.004942245374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45959.004942245374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45959.004942245374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45959.004942245374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45959.004942245374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45959.004942245374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45959.004942245374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45959.004942245374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45959.004942245374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45959.004942245374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45959.004942245374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45959.004942245374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45959.004942245374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45959.004942245374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45959.004942245374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45959.004942245374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45959.004942245374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45959.004942245374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45959.004942245374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45959.004942245374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45959.004942245374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45959.004942245374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45959.004942245374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45959.004942245374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45959.004942245374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45959.004942245374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45959.004942245374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45959.004942245374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45959.004942245374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45959.004942245374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45959.004942245374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45959.004942245374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45959.004942245374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45959.004942245374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45959.004942245374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45959.004942245374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45959.004942245374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45959.004942245374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45959.004942245374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45959.004942245374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45959.004942245374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45959.004942245374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45959.004942245374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45959.004942245374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45959.004942245374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45959.004942245374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45959.004942245374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45959.004942245374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45959.004942245374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45959.004942245374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45959.004942245374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45959.004942245374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45959.004942245374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45959.004942245374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45959.004942245374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45959.004942245374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45959.004942245374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45959.004942245374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45959.004942245374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45959.004942245374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45959.004942245374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45959.004942245374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45959.004942245374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45959.004942245374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45959.004942245374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45959.004942245374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45959.004942245374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45959.004942245374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45959.004942245374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45959.004942245374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45959.004942245374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45959.004942245374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45959.004942245374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45959.004942245374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45959.004942245374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45959.004942245374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45959.004942245374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45959.004942245374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45959.004942245374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45959.004942245374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45959.004942245374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45959.004942245374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45959.004942245374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45959.004942245374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45959.004942245374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45959.004942245374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45959.004942245374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45959.004942245374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45959.004942245374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45959.004942245374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45959.004942245374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45959.004942245374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45959.004942245374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45959.004942245374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45959.004942245374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45959.004942245374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45959.004942245374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45959.004942245374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45959.004942245374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45959.004942245374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45959.004942245374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45959.004942245374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45959.004942245374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45959.004942245374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45959.004942245374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45959.004942245374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45959.004942245374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45959.004942245374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45959.004942245374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45959.004942245374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45959.004942245374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45959.004942245374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45959.004942245374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45959.004942245374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45959.004942245374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45959.004942245374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45959.004942245374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45959.004942245374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45959.004942245374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45959.004942245374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45959.004942245374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45959.004942245374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45959.004942245374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45959.004942245374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45959.004942245374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45959.004942245374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45959.004942245374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45959.004942245374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45959.004942245374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45959.004942245374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45959.004942245374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45959.004942245374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45959.004942245374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45959.004942245374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45959.004942245374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45959.004942245374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45959.004942245374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45959.004942245374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45959.004942245374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45959.004942245374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45959.004942245374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45959.004942245374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45959.004942245374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45959.004942245374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45959.004942245374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45959.004942245374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45959.004942245374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45959.004942245374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45959.004942245374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45959.004942245374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45959.004942245374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45959.004942245374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45959.004942245374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45959.004942245374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45959.004942245374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45959.004942245374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45959.004942245374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45959.004942245374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45959.004942245374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45959.004942245374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45959.004942245374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45959.004942245374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45959.004942245374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45959.004942245374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45959.004942245374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45959.004942245374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45959.004942245374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45959.004942245374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45959.004942245374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45959.004942245374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45959.004942245374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45959.004942245374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45959.004942245374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45959.004942245374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45959.004942245374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45959.004942245374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45959.004942245374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45959.004942245374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45959.004942245374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45959.004942245374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45959.004942245374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45959.004942245374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45959.004942245374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45959.004942245374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45959.004942245374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45959.004942245374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45959.004942245374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45959.004942245374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45959.004942245374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45959.004942245374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45959.004942245374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45959.004942245374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45959.004942245374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45959.004942245374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45959.004942245374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45959.004942245374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45959.004942245374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45959.004942245374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45959.004942245374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45959.004942245374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45959.004942245374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45959.004942245374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45959.004942245374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45959.004942245374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45959.004942245374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45959.004942245374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45959.004942245374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45959.004942245374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45959.004942245374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45959.004942245374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45959.004942245374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45959.004942245374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45959.004942245374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45959.004942245374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45959.004942245374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45959.004942245374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45959.004942245374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45959.004942245374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45959.004942245374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45959.004942245374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45959.004942245374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45959.004942245374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45959.004942245374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45959.004942245374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45959.004942245374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45959.004942245374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45959.004942245374</v>
      </c>
      <c r="H438" s="159"/>
      <c r="I438" s="158" t="str">
        <f>IFERROR(VLOOKUP(D438,DB!A:F,6,0),"")</f>
        <v/>
      </c>
      <c r="J438" s="158" t="str">
        <f>IFERROR(VLOOKUP(D438,DB!A:G,7,0),"")</f>
        <v/>
      </c>
      <c r="K438" s="158"/>
      <c r="L438" s="158" t="str">
        <f>IFERROR(VLOOKUP(D438,DB!A:I,9,0),"")</f>
        <v/>
      </c>
    </row>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8" ht="15"/>
    <row r="549" ht="15"/>
    <row r="551" ht="15"/>
    <row r="552" ht="15"/>
    <row r="553" ht="15"/>
    <row r="554" ht="15"/>
    <row r="556" ht="15"/>
    <row r="557" ht="15"/>
    <row r="564" ht="15"/>
    <row r="565" ht="15"/>
    <row r="566" ht="15"/>
    <row r="567" ht="15"/>
    <row r="568" ht="15"/>
    <row r="569" ht="15"/>
    <row r="572" ht="15"/>
    <row r="573" ht="15"/>
    <row r="574" ht="15"/>
    <row r="575" ht="15"/>
    <row r="576" ht="15"/>
    <row r="577" ht="15"/>
    <row r="578" ht="15"/>
    <row r="579" ht="15"/>
    <row r="580" ht="15"/>
    <row r="581" ht="15"/>
    <row r="582" ht="15"/>
    <row r="583"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9" ht="15"/>
    <row r="640" ht="15"/>
    <row r="677" ht="15"/>
    <row r="678" ht="15"/>
    <row r="679" ht="15"/>
    <row r="680" ht="15"/>
    <row r="681" ht="15"/>
    <row r="682" ht="15"/>
    <row r="683" ht="15"/>
    <row r="684" ht="15"/>
    <row r="685" ht="15"/>
    <row r="686"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69" ht="15"/>
    <row r="771" ht="15"/>
    <row r="772"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976" ht="15"/>
    <row r="977" ht="15"/>
    <row r="978" ht="15"/>
    <row r="979" ht="15"/>
    <row r="980" ht="15"/>
    <row r="981" ht="15"/>
    <row r="987" ht="15"/>
    <row r="988" ht="15"/>
    <row r="989" ht="15"/>
    <row r="990" ht="15"/>
    <row r="991" ht="15"/>
    <row r="992" ht="15"/>
    <row r="993"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4" ht="15"/>
    <row r="1045" ht="15"/>
    <row r="1051" ht="15"/>
    <row r="1052" ht="15"/>
    <row r="1054" ht="15"/>
    <row r="1055" ht="15"/>
    <row r="1056" ht="15"/>
    <row r="1057" ht="15"/>
    <row r="1058" ht="15"/>
    <row r="1059" ht="15"/>
    <row r="1060" ht="15"/>
    <row r="1062" ht="15"/>
    <row r="1063" ht="15"/>
    <row r="1064"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0" ht="15"/>
    <row r="1141" ht="15"/>
    <row r="1142" ht="15"/>
    <row r="1143" ht="15"/>
    <row r="1144" ht="15"/>
    <row r="1145" ht="15"/>
    <row r="1146"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2" ht="15"/>
    <row r="1183" ht="15"/>
    <row r="1184" ht="15"/>
    <row r="1185" ht="15"/>
    <row r="1186" ht="15"/>
    <row r="1187" ht="15"/>
    <row r="1188" ht="15"/>
    <row r="1189" ht="15"/>
    <row r="1190" ht="15"/>
    <row r="1191" ht="15"/>
    <row r="1199" ht="15"/>
    <row r="1200" ht="15"/>
    <row r="1203" ht="15"/>
    <row r="1204" ht="15"/>
    <row r="1205" ht="15"/>
    <row r="1206" ht="15"/>
    <row r="1207" ht="15"/>
    <row r="1208" ht="15"/>
    <row r="1209" ht="15"/>
    <row r="1210" ht="15"/>
    <row r="1213" ht="15"/>
    <row r="1214" ht="15"/>
    <row r="1215" ht="15"/>
    <row r="1216" ht="15"/>
    <row r="1217" ht="15"/>
    <row r="1218" ht="15"/>
    <row r="1219" ht="15"/>
    <row r="1220" ht="15"/>
    <row r="1221" ht="15"/>
    <row r="1222" ht="15"/>
    <row r="1223" ht="15"/>
    <row r="1224" ht="15"/>
    <row r="1226" ht="15"/>
    <row r="1227" ht="15"/>
    <row r="1228" ht="15"/>
    <row r="1231" ht="15"/>
    <row r="1233" ht="15"/>
    <row r="1235" ht="15"/>
    <row r="1238" ht="15"/>
    <row r="1239" ht="15"/>
    <row r="1240" ht="15"/>
    <row r="1242" ht="15"/>
    <row r="1244" ht="15"/>
    <row r="1245" ht="15"/>
    <row r="1246" ht="15"/>
    <row r="1247" ht="15"/>
    <row r="1248" ht="15"/>
    <row r="1250" ht="15"/>
    <row r="1251" ht="15"/>
    <row r="1252" ht="15"/>
    <row r="1253" ht="15"/>
    <row r="1255" ht="15"/>
    <row r="1257" ht="15"/>
    <row r="1258" ht="15"/>
    <row r="1260" ht="15"/>
    <row r="1261" ht="15"/>
    <row r="1262" ht="15"/>
    <row r="1263" ht="15"/>
    <row r="1265" ht="15"/>
    <row r="1267" ht="15"/>
    <row r="1268" ht="15"/>
    <row r="1269" ht="15"/>
    <row r="1270" ht="15"/>
    <row r="1272" ht="15"/>
    <row r="1273" ht="15"/>
    <row r="1274" ht="15"/>
    <row r="1275" ht="15"/>
    <row r="1276" ht="15"/>
    <row r="1277" ht="15"/>
    <row r="1278" ht="15"/>
    <row r="1281" ht="15"/>
    <row r="1283" ht="15"/>
    <row r="1284" ht="15"/>
    <row r="1285" ht="15"/>
    <row r="1286" ht="15"/>
    <row r="1287" ht="15"/>
    <row r="1288" ht="15"/>
    <row r="1289" ht="15"/>
    <row r="1290" ht="15"/>
    <row r="1293" ht="15"/>
    <row r="1294" ht="15"/>
    <row r="1296" ht="15"/>
    <row r="1298" ht="15"/>
    <row r="1299" ht="15"/>
    <row r="1300" ht="15"/>
    <row r="1301" ht="15"/>
    <row r="1302" ht="15"/>
  </sheetData>
  <dataValidations count="2">
    <dataValidation allowBlank="1" showInputMessage="1" showErrorMessage="1" sqref="E1" xr:uid="{920C6338-E771-4DAE-8C89-92A9093EA4DE}"/>
    <dataValidation type="list" allowBlank="1" showInputMessage="1" showErrorMessage="1" sqref="E2:E43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9"/>
  <sheetViews>
    <sheetView workbookViewId="0">
      <selection activeCell="K9" sqref="K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39108</v>
      </c>
      <c r="B2" s="173" t="str">
        <f>IFERROR(VLOOKUP(D2,DB!A:K,11,0),"")</f>
        <v>R6</v>
      </c>
      <c r="C2" s="174">
        <v>1</v>
      </c>
      <c r="D2" s="173" t="s">
        <v>34942</v>
      </c>
      <c r="E2" s="106" t="s">
        <v>38998</v>
      </c>
      <c r="F2" s="175">
        <v>45958.779328703706</v>
      </c>
      <c r="G2" s="116">
        <f ca="1">IFERROR(NOW()-F2,"-")</f>
        <v>0.22561354166828096</v>
      </c>
      <c r="H2" s="175">
        <v>45958.773611111108</v>
      </c>
      <c r="I2" s="173" t="str">
        <f>IFERROR(VLOOKUP(D2,DB!A:F,6,0),"")</f>
        <v>Generator-SG</v>
      </c>
      <c r="J2" s="173" t="str">
        <f>IFERROR(VLOOKUP(D2,DB!A:G,7,0),"")</f>
        <v>Vandalized</v>
      </c>
      <c r="K2" s="176" t="s">
        <v>39109</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0" customHeight="1">
      <c r="A3" s="104"/>
      <c r="B3" s="103" t="str">
        <f>IFERROR(VLOOKUP(D3,DB!A:K,11,0),"")</f>
        <v/>
      </c>
      <c r="C3" s="105"/>
      <c r="D3" s="103"/>
      <c r="E3" s="106"/>
      <c r="F3" s="107"/>
      <c r="G3" s="77">
        <f ca="1">IFERROR(NOW()-F3,"-")</f>
        <v>45959.004942245374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45959.004942245374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45959.004942245374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45959.004942245374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45959.004942245374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45959.004942245374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45959.004942245374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45959.004942245374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45959.004942245374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45959.004942245374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45959.004942245374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45959.004942245374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45959.004942245374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45959.004942245374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45959.004942245374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45959.004942245374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45959.004942245374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45959.004942245374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45959.004942245374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45959.004942245374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45959.004942245374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45959.004942245374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45959.004942245374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45959.004942245374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45959.004942245374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45959.004942245374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45959.004942245374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45959.004942245374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45959.004942245374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45959.004942245374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45959.004942245374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45959.004942245374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45959.004942245374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45959.004942245374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45959.004942245374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45959.004942245374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45959.004942245374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45959.004942245374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45959.004942245374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45959.004942245374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45959.004942245374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45959.004942245374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45959.004942245374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45959.004942245374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45959.004942245374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45959.004942245374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45959.004942245374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45959.004942245374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45959.004942245374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45959.004942245374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45959.004942245374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45959.004942245374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45959.004942245374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45959.004942245374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45959.004942245374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45959.004942245374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45959.004942245374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45959.004942245374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45959.004942245374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45959.004942245374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45959.004942245374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45959.004942245374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45959.004942245374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45959.004942245374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45959.004942245374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45959.004942245374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45959.004942245374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45959.004942245374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45959.004942245374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45959.004942245374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45959.004942245374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45959.004942245374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45959.004942245374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45959.004942245374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45959.004942245374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45959.004942245374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45959.004942245374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45959.004942245374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45959.004942245374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45959.004942245374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45959.004942245374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45959.004942245374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45959.004942245374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45959.004942245374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45959.004942245374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45959.004942245374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45959.004942245374</v>
      </c>
      <c r="H89" s="107"/>
      <c r="I89" s="103" t="str">
        <f>IFERROR(VLOOKUP(D89,DB!A:F,6,0),"")</f>
        <v/>
      </c>
      <c r="J89" s="102" t="str">
        <f>IFERROR(VLOOKUP(D89,DB!A:G,7,0),"")</f>
        <v/>
      </c>
      <c r="K89" s="108"/>
      <c r="L89" s="109" t="str">
        <f>IFERROR(VLOOKUP(D89,DB!A:I,9,0),"")</f>
        <v/>
      </c>
    </row>
  </sheetData>
  <dataValidations count="2">
    <dataValidation allowBlank="1" showInputMessage="1" showErrorMessage="1" sqref="E1" xr:uid="{380493DB-286A-4683-AF55-C78F04945A49}"/>
    <dataValidation type="list" allowBlank="1" showInputMessage="1" showErrorMessage="1" sqref="E2 E3:E8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2025-10-28T21:08:50Z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