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43" documentId="13_ncr:1_{F6CB121F-512D-4AA6-A0C1-0FB36C537598}" xr6:coauthVersionLast="47" xr6:coauthVersionMax="47" xr10:uidLastSave="{2F3FC3AB-4138-45DB-990E-E9875D2731EA}"/>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<sst xmlns="http://schemas.openxmlformats.org/spreadsheetml/2006/main" count="180315" uniqueCount="39127">
  <si>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</si>
  <si>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</si>
  <si>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</si>
  <si>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</si>
  <si>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</si>
  <si>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</si>
  <si>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</si>
  <si>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</si>
  <si>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</si>
  <si>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</si>
  <si>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</si>
  <si>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</si>
  <si>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</si>
  <si>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</si>
  <si>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</si>
  <si>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</si>
  <si>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</si>
  <si>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</si>
  <si>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</si>
  <si>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</si>
  <si>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</si>
  <si>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</si>
  <si>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</si>
  <si>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</si>
  <si>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</si>
  <si>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</si>
  <si>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</si>
  <si>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</si>
  <si>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</si>
  <si>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</si>
  <si>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</si>
  <si>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</si>
  <si>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</si>
  <si>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</si>
  <si>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</si>
  <si>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</si>
  <si>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</si>
  <si>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</si>
  <si>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</si>
  <si>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</si>
  <si>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</si>
  <si>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</si>
  <si>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</si>
  <si>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</si>
  <si>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</si>
  <si>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</si>
  <si>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</si>
  <si>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</si>
  <si>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</si>
  <si>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</si>
  <si>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</si>
  <si>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</si>
  <si>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</si>
  <si>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</si>
  <si>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</si>
  <si>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</si>
  <si>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</si>
  <si>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</si>
  <si>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</si>
  <si>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</si>
  <si>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</si>
  <si>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</si>
  <si>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</si>
  <si>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</si>
  <si>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</si>
  <si>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</si>
  <si>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</si>
  <si>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</si>
  <si>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</si>
  <si>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</si>
  <si>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</si>
  <si>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</si>
  <si>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</si>
  <si>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</si>
  <si>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</si>
  <si>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</si>
  <si>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</si>
  <si>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</si>
  <si>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</si>
  <si>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</si>
  <si>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</si>
  <si>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</si>
  <si>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</si>
  <si>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</si>
  <si>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</si>
  <si>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</si>
  <si>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</si>
  <si>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</si>
  <si>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</si>
  <si>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</si>
  <si>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</si>
  <si>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</si>
  <si>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</si>
  <si>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</si>
  <si>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</si>
  <si>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</si>
  <si>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</si>
  <si>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</si>
  <si>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</si>
  <si>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</si>
  <si>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</si>
  <si>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</si>
  <si>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</si>
  <si>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</si>
  <si>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</si>
  <si>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</si>
  <si>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</si>
  <si>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</si>
  <si>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</si>
  <si>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</si>
  <si>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</si>
  <si>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</si>
  <si>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</si>
  <si>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</si>
  <si>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</si>
  <si>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</si>
  <si>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</si>
  <si>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</si>
  <si>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</si>
  <si>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</si>
  <si>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</si>
  <si>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</si>
  <si>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</si>
  <si>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</si>
  <si>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</si>
  <si>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</si>
  <si>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</si>
  <si>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</si>
  <si>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</si>
  <si>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</si>
  <si>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</si>
  <si>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</si>
  <si>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</si>
  <si>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</si>
  <si>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</si>
  <si>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</si>
  <si>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</si>
  <si>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</si>
  <si>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</si>
  <si>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</si>
  <si>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</si>
  <si>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</si>
  <si>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</si>
  <si>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</si>
  <si>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</si>
  <si>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</si>
  <si>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</si>
  <si>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</si>
  <si>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</si>
  <si>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</si>
  <si>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</si>
  <si>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</si>
  <si>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</si>
  <si>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</si>
  <si>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</si>
  <si>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</si>
  <si>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</si>
  <si>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</si>
  <si>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</si>
  <si>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</si>
  <si>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</si>
  <si>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</si>
  <si>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</si>
  <si>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</si>
  <si>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</si>
  <si>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</si>
  <si>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</si>
  <si>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</si>
  <si>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</si>
  <si>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</si>
  <si>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</si>
  <si>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</si>
  <si>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</si>
  <si>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</si>
  <si>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</si>
  <si>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</si>
  <si>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</si>
  <si>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</si>
  <si>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</si>
  <si>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</si>
  <si>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</si>
  <si>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</si>
  <si>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</si>
  <si>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</si>
  <si>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</si>
  <si>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</si>
  <si>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</si>
  <si>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</si>
  <si>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</si>
  <si>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</si>
  <si>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</si>
  <si>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</si>
  <si>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</si>
  <si>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</si>
  <si>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</si>
  <si>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</si>
  <si>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</si>
  <si>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</si>
  <si>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</si>
  <si>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</si>
  <si>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</si>
  <si>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</si>
  <si>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</si>
  <si>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</si>
  <si>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</si>
  <si>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</si>
  <si>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</si>
  <si>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</si>
  <si>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</si>
  <si>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</si>
  <si>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</si>
  <si>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</si>
  <si>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</si>
  <si>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</si>
  <si>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</si>
  <si>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</si>
  <si>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</si>
  <si>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</si>
  <si>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</si>
  <si>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</si>
  <si>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</si>
  <si>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</si>
  <si>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</si>
  <si>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</si>
  <si>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</si>
  <si>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</si>
  <si>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</si>
  <si>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</si>
  <si>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</si>
  <si>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</si>
  <si>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</si>
  <si>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</si>
  <si>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</si>
  <si>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</si>
  <si>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</si>
  <si>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</si>
  <si>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</si>
  <si>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</si>
  <si>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</si>
  <si>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</si>
  <si>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</si>
  <si>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</si>
  <si>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</si>
  <si>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</si>
  <si>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</si>
  <si>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</si>
  <si>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</si>
  <si>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</si>
  <si>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</si>
  <si>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</si>
  <si>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</si>
  <si>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</si>
  <si>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</si>
  <si>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</si>
  <si>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</si>
  <si>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</si>
  <si>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</si>
  <si>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</si>
  <si>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</si>
  <si>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</si>
  <si>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</si>
  <si>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</si>
  <si>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</si>
  <si>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</si>
  <si>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</si>
  <si>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</si>
  <si>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</si>
  <si>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</si>
  <si>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</si>
  <si>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</si>
  <si>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</si>
  <si>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</si>
  <si>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</si>
  <si>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</si>
  <si>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</si>
  <si>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</si>
  <si>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</si>
  <si>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</si>
  <si>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</si>
  <si>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</si>
  <si>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</si>
  <si>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</si>
  <si>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</si>
  <si>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</si>
  <si>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</si>
  <si>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</si>
  <si>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</si>
  <si>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</si>
  <si>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</si>
  <si>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</si>
  <si>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</si>
  <si>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</si>
  <si>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</si>
  <si>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</si>
  <si>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</si>
  <si>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</si>
  <si>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</si>
  <si>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</si>
  <si>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</si>
  <si>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</si>
  <si>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</si>
  <si>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</si>
  <si>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</si>
  <si>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</si>
  <si>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</si>
  <si>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</si>
  <si>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</si>
  <si>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</si>
  <si>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</si>
  <si>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</si>
  <si>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</si>
  <si>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</si>
  <si>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</si>
  <si>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</si>
  <si>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</si>
  <si>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</si>
  <si>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</si>
  <si>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</si>
  <si>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</si>
  <si>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</si>
  <si>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</si>
  <si>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</si>
  <si>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</si>
  <si>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</si>
  <si>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</si>
  <si>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</si>
  <si>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</si>
  <si>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</si>
  <si>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</si>
  <si>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</si>
  <si>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</si>
  <si>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</si>
  <si>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</si>
  <si>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</si>
  <si>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</si>
  <si>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</si>
  <si>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</si>
  <si>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</si>
  <si>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</si>
  <si>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</si>
  <si>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</si>
  <si>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</si>
  <si>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</si>
  <si>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</si>
  <si>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</si>
  <si>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</si>
  <si>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</si>
  <si>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</si>
  <si>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</si>
  <si>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</si>
  <si>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</si>
  <si>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</si>
  <si>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</si>
  <si>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</si>
  <si>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</si>
  <si>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</si>
  <si>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</si>
  <si>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</si>
  <si>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</si>
  <si>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</si>
  <si>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</si>
  <si>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</si>
  <si>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</si>
  <si>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</si>
  <si>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</si>
  <si>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</si>
  <si>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</si>
  <si>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</si>
  <si>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</si>
  <si>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</si>
  <si>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</si>
  <si>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</si>
  <si>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</si>
  <si>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</si>
  <si>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</si>
  <si>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</si>
  <si>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</si>
  <si>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</si>
  <si>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</si>
  <si>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</si>
  <si>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</si>
  <si>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</si>
  <si>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</si>
  <si>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</si>
  <si>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</si>
  <si>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</si>
  <si>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</si>
  <si>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</si>
  <si>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</si>
  <si>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</si>
  <si>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</si>
  <si>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</si>
  <si>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</si>
  <si>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</si>
  <si>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</si>
  <si>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</si>
  <si>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</si>
  <si>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</si>
  <si>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</si>
  <si>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</si>
  <si>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</si>
  <si>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</si>
  <si>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</si>
  <si>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</si>
  <si>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</si>
  <si>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</si>
  <si>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</si>
  <si>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</si>
  <si>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</si>
  <si>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</si>
  <si>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</si>
  <si>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</si>
  <si>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</si>
  <si>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</si>
  <si>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</si>
  <si>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</si>
  <si>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</si>
  <si>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</si>
  <si>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</si>
  <si>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</si>
  <si>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</si>
  <si>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</si>
  <si>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</si>
  <si>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</si>
  <si>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</si>
  <si>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</si>
  <si>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</si>
  <si>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</si>
  <si>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</si>
  <si>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</si>
  <si>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</si>
  <si>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</si>
  <si>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</si>
  <si>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</si>
  <si>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</si>
  <si>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</si>
  <si>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</si>
  <si>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</si>
  <si>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</si>
  <si>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</si>
  <si>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</si>
  <si>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</si>
  <si>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</si>
  <si>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</si>
  <si>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</si>
  <si>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</si>
  <si>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</si>
  <si>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</si>
  <si>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</si>
  <si>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</si>
  <si>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</si>
  <si>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</si>
  <si>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</si>
  <si>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</si>
  <si>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</si>
  <si>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</si>
  <si>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</si>
  <si>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</si>
  <si>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</si>
  <si>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</si>
  <si>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</si>
  <si>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</si>
  <si>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</si>
  <si>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</si>
  <si>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</si>
  <si>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</si>
  <si>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</si>
  <si>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</si>
  <si>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</si>
  <si>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</si>
  <si>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</si>
  <si>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</si>
  <si>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</si>
  <si>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</si>
  <si>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</si>
  <si>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</si>
  <si>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</si>
  <si>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</si>
  <si>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</si>
  <si>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</si>
  <si>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</si>
  <si>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</si>
  <si>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</si>
  <si>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</si>
  <si>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</si>
  <si>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</si>
  <si>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</si>
  <si>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</si>
  <si>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</si>
  <si>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</si>
  <si>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</si>
  <si>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</si>
  <si>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</si>
  <si>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</si>
  <si>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</si>
  <si>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</si>
  <si>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</si>
  <si>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</si>
  <si>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</si>
  <si>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</si>
  <si>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</si>
  <si>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</si>
  <si>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</si>
  <si>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</si>
  <si>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</si>
  <si>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</si>
  <si>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</si>
  <si>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</si>
  <si>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</si>
  <si>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</si>
  <si>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</si>
  <si>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</si>
  <si>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</si>
  <si>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</si>
  <si>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</si>
  <si>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</si>
  <si>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</si>
  <si>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</si>
  <si>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</si>
  <si>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</si>
  <si>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</si>
  <si>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</si>
  <si>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</si>
  <si>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</si>
  <si>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</si>
  <si>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</si>
  <si>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</si>
  <si>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</si>
  <si>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</si>
  <si>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</si>
  <si>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</si>
  <si>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</si>
  <si>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</si>
  <si>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</si>
  <si>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</si>
  <si>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</si>
  <si>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</si>
  <si>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</si>
  <si>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</si>
  <si>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</si>
  <si>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</si>
  <si>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</si>
  <si>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</si>
  <si>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</si>
  <si>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</si>
  <si>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</si>
  <si>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</si>
  <si>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</si>
  <si>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</si>
  <si>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</si>
  <si>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</si>
  <si>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</si>
  <si>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</si>
  <si>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</si>
  <si>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</si>
  <si>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</si>
  <si>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</si>
  <si>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</si>
  <si>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</si>
  <si>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</si>
  <si>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</si>
  <si>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</si>
  <si>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</si>
  <si>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</si>
  <si>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</si>
  <si>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</si>
  <si>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</si>
  <si>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</si>
  <si>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</si>
  <si>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</si>
  <si>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</si>
  <si>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</si>
  <si>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</si>
  <si>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</si>
  <si>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</si>
  <si>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</si>
  <si>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</si>
  <si>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</si>
  <si>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</si>
  <si>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</si>
  <si>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</si>
  <si>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</si>
  <si>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</si>
  <si>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</si>
  <si>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</si>
  <si>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</si>
  <si>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</si>
  <si>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</si>
  <si>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</si>
  <si>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</si>
  <si>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</si>
  <si>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</si>
  <si>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</si>
  <si>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</si>
  <si>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</si>
  <si>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</si>
  <si>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</si>
  <si>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</si>
  <si>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</si>
  <si>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</si>
  <si>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</si>
  <si>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</si>
  <si>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</si>
  <si>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</si>
  <si>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</si>
  <si>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</si>
  <si>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</si>
  <si>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</si>
  <si>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</si>
  <si>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</si>
  <si>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</si>
  <si>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</si>
  <si>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</si>
  <si>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</si>
  <si>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</si>
  <si>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</si>
  <si>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</si>
  <si>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</si>
  <si>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</si>
  <si>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</si>
  <si>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</si>
  <si>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</si>
  <si>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</si>
  <si>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</si>
  <si>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</si>
  <si>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</si>
  <si>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</si>
  <si>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</si>
  <si>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</si>
  <si>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</si>
  <si>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</si>
  <si>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</si>
  <si>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</si>
  <si>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</si>
  <si>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</si>
  <si>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</si>
  <si>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</si>
  <si>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</si>
  <si>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</si>
  <si>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</si>
  <si>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</si>
  <si>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</si>
  <si>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</si>
  <si>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</si>
  <si>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</si>
  <si>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</si>
  <si>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</si>
  <si>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</si>
  <si>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</si>
  <si>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</si>
  <si>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</si>
  <si>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</si>
  <si>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</si>
  <si>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</si>
  <si>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</si>
  <si>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</si>
  <si>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</si>
  <si>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</si>
  <si>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</si>
  <si>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</si>
  <si>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</si>
  <si>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</si>
  <si>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</si>
  <si>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</si>
  <si>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</si>
  <si>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</si>
  <si>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</si>
  <si>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</si>
  <si>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</si>
  <si>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</si>
  <si>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</si>
  <si>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</si>
  <si>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</si>
  <si>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</si>
  <si>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</si>
  <si>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</si>
  <si>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</si>
  <si>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</si>
  <si>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</si>
  <si>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</si>
  <si>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</si>
  <si>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</si>
  <si>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</si>
  <si>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</si>
  <si>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</si>
  <si>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</si>
  <si>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</si>
  <si>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</si>
  <si>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</si>
  <si>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</si>
  <si>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</si>
  <si>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</si>
  <si>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</si>
  <si>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</si>
  <si>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</si>
  <si>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</si>
  <si>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</si>
  <si>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</si>
  <si>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</si>
  <si>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</si>
  <si>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</si>
  <si>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</si>
  <si>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</si>
  <si>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</si>
  <si>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</si>
  <si>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</si>
  <si>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</si>
  <si>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</si>
  <si>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</si>
  <si>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</si>
  <si>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</si>
  <si>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</si>
  <si>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</si>
  <si>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</si>
  <si>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</si>
  <si>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</si>
  <si>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</si>
  <si>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</si>
  <si>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</si>
  <si>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</si>
  <si>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</si>
  <si>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</si>
  <si>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</si>
  <si>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</si>
  <si>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</si>
  <si>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</si>
  <si>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</si>
  <si>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</si>
  <si>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</si>
  <si>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</si>
  <si>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</si>
  <si>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</si>
  <si>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</si>
  <si>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</si>
  <si>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</si>
  <si>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</si>
  <si>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</si>
  <si>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</si>
  <si>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</si>
  <si>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</si>
  <si>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</si>
  <si>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</si>
  <si>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</si>
  <si>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</si>
  <si>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</si>
  <si>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</si>
  <si>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</si>
  <si>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</si>
  <si>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</si>
  <si>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</si>
  <si>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</si>
  <si>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</si>
  <si>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</si>
  <si>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</si>
  <si>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</si>
  <si>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</si>
  <si>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</si>
  <si>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</si>
  <si>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</si>
  <si>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</si>
  <si>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</si>
  <si>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</si>
  <si>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</si>
  <si>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</si>
  <si>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</si>
  <si>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</si>
  <si>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</si>
  <si>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</si>
  <si>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</si>
  <si>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</si>
  <si>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</si>
  <si>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</si>
  <si>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</si>
  <si>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</si>
  <si>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</si>
  <si>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</si>
  <si>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</si>
  <si>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</si>
  <si>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</si>
  <si>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</si>
  <si>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</si>
  <si>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</si>
  <si>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</si>
  <si>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</si>
  <si>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</si>
  <si>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</si>
  <si>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</si>
  <si>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</si>
  <si>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</si>
  <si>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</si>
  <si>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</si>
  <si>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</si>
  <si>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</si>
  <si>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</si>
  <si>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</si>
  <si>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</si>
  <si>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</si>
  <si>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</si>
  <si>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</si>
  <si>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</si>
  <si>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</si>
  <si>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</si>
  <si>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</si>
  <si>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</si>
  <si>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</si>
  <si>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</si>
  <si>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</si>
  <si>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</si>
  <si>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</si>
  <si>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</si>
  <si>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</si>
  <si>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</si>
  <si>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</si>
  <si>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</si>
  <si>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</si>
  <si>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</si>
  <si>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</si>
  <si>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</si>
  <si>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</si>
  <si>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</si>
  <si>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</si>
  <si>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</si>
  <si>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</si>
  <si>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</si>
  <si>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</si>
  <si>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</si>
  <si>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</si>
  <si>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</si>
  <si>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</si>
  <si>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</si>
  <si>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</si>
  <si>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</si>
  <si>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</si>
  <si>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</si>
  <si>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</si>
  <si>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</si>
  <si>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</si>
  <si>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</si>
  <si>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</si>
  <si>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</si>
  <si>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</si>
  <si>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</si>
  <si>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</si>
  <si>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</si>
  <si>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</si>
  <si>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</si>
  <si>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</si>
  <si>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</si>
  <si>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</si>
  <si>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</si>
  <si>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</si>
  <si>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</si>
  <si>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</si>
  <si>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</si>
  <si>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</si>
  <si>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</si>
  <si>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</si>
  <si>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</si>
  <si>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</si>
  <si>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</si>
  <si>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</si>
  <si>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</si>
  <si>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</si>
  <si>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</si>
  <si>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</si>
  <si>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</si>
  <si>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</si>
  <si>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</si>
  <si>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</si>
  <si>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</si>
  <si>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</si>
  <si>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</si>
  <si>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</si>
  <si>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</si>
  <si>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</si>
  <si>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</si>
  <si>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</si>
  <si>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</si>
  <si>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</si>
  <si>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</si>
  <si>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</si>
  <si>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</si>
  <si>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</si>
  <si>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</si>
  <si>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</si>
  <si>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</si>
  <si>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</si>
  <si>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</si>
  <si>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</si>
  <si>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</si>
  <si>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</si>
  <si>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</si>
  <si>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</si>
  <si>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</si>
  <si>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</si>
  <si>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</si>
  <si>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</si>
  <si>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</si>
  <si>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</si>
  <si>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</si>
  <si>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</si>
  <si>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</si>
  <si>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</si>
  <si>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</si>
  <si>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</si>
  <si>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</si>
  <si>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</si>
  <si>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</si>
  <si>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</si>
  <si>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</si>
  <si>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</si>
  <si>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</si>
  <si>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</si>
  <si>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</si>
  <si>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</si>
  <si>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</si>
  <si>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</si>
  <si>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</si>
  <si>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</si>
  <si>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</si>
  <si>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</si>
  <si>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</si>
  <si>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</si>
  <si>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</si>
  <si>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</si>
  <si>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</si>
  <si>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</si>
  <si>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</si>
  <si>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</si>
  <si>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</si>
  <si>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</si>
  <si>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</si>
  <si>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</si>
  <si>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</si>
  <si>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</si>
  <si>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</si>
  <si>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</si>
  <si>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</si>
  <si>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</si>
  <si>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</si>
  <si>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</si>
  <si>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</si>
  <si>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</si>
  <si>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</si>
  <si>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</si>
  <si>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</si>
  <si>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</si>
  <si>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</si>
  <si>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</si>
  <si>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</si>
  <si>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</si>
  <si>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</si>
  <si>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</si>
  <si>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</si>
  <si>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</si>
  <si>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</si>
  <si>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</si>
  <si>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</si>
  <si>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</si>
  <si>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</si>
  <si>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</si>
  <si>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</si>
  <si>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</si>
  <si>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</si>
  <si>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</si>
  <si>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</si>
  <si>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</si>
  <si>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</si>
  <si>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</si>
  <si>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</si>
  <si>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</si>
  <si>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</si>
  <si>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</si>
  <si>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</si>
  <si>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</si>
  <si>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</si>
  <si>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</si>
  <si>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</si>
  <si>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</si>
  <si>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</si>
  <si>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</si>
  <si>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</si>
  <si>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</si>
  <si>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</si>
  <si>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</si>
  <si>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</si>
  <si>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</si>
  <si>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</si>
  <si>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</si>
  <si>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</si>
  <si>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</si>
  <si>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</si>
  <si>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</si>
  <si>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</si>
  <si>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</si>
  <si>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</si>
  <si>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</si>
  <si>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</si>
  <si>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</si>
  <si>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</si>
  <si>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</si>
  <si>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</si>
  <si>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</si>
  <si>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</si>
  <si>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</si>
  <si>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</si>
  <si>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</si>
  <si>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</si>
  <si>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</si>
  <si>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</si>
  <si>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</si>
  <si>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</si>
  <si>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</si>
  <si>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</si>
  <si>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</si>
  <si>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</si>
  <si>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</si>
  <si>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</si>
  <si>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</si>
  <si>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</si>
  <si>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</si>
  <si>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</si>
  <si>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</si>
  <si>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</si>
  <si>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</si>
  <si>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</si>
  <si>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</si>
  <si>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</si>
  <si>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</si>
  <si>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</si>
  <si>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</si>
  <si>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</si>
  <si>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</si>
  <si>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</si>
  <si>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</si>
  <si>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</si>
  <si>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</si>
  <si>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</si>
  <si>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</si>
  <si>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</si>
  <si>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</si>
  <si>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</si>
  <si>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</si>
  <si>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</si>
  <si>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</si>
  <si>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</si>
  <si>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</si>
  <si>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</si>
  <si>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</si>
  <si>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</si>
  <si>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</si>
  <si>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</si>
  <si>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</si>
  <si>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</si>
  <si>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</si>
  <si>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</si>
  <si>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</si>
  <si>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</si>
  <si>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</si>
  <si>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</si>
  <si>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</si>
  <si>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</si>
  <si>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</si>
  <si>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</si>
  <si>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</si>
  <si>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</si>
  <si>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</si>
  <si>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</si>
  <si>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</si>
  <si>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</si>
  <si>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</si>
  <si>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</si>
  <si>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</si>
  <si>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</si>
  <si>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</si>
  <si>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</si>
  <si>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</si>
  <si>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</si>
  <si>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</si>
  <si>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</si>
  <si>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</si>
  <si>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</si>
  <si>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</si>
  <si>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</si>
  <si>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</si>
  <si>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</si>
  <si>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</si>
  <si>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</si>
  <si>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</si>
  <si>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</si>
  <si>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</si>
  <si>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</si>
  <si>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</si>
  <si>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</si>
  <si>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</si>
  <si>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</si>
  <si>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</si>
  <si>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</si>
  <si>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</si>
  <si>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</si>
  <si>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</si>
  <si>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</si>
  <si>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</si>
  <si>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</si>
  <si>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</si>
  <si>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</si>
  <si>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</si>
  <si>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</si>
  <si>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</si>
  <si>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</si>
  <si>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</si>
  <si>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</si>
  <si>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</si>
  <si>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</si>
  <si>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</si>
  <si>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</si>
  <si>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</si>
  <si>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</si>
  <si>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</si>
  <si>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</si>
  <si>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</si>
  <si>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</si>
  <si>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</si>
  <si>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</si>
  <si>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</si>
  <si>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</si>
  <si>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</si>
  <si>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</si>
  <si>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</si>
  <si>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</si>
  <si>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</si>
  <si>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</si>
  <si>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</si>
  <si>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</si>
  <si>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</si>
  <si>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</si>
  <si>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</si>
  <si>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</si>
  <si>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</si>
  <si>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</si>
  <si>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</si>
  <si>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</si>
  <si>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</si>
  <si>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</si>
  <si>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</si>
  <si>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</si>
  <si>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</si>
  <si>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</si>
  <si>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</si>
  <si>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</si>
  <si>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</si>
  <si>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</si>
  <si>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</si>
  <si>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</si>
  <si>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</si>
  <si>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</si>
  <si>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</si>
  <si>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</si>
  <si>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</si>
  <si>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</si>
  <si>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</si>
  <si>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</si>
  <si>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</si>
  <si>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</si>
  <si>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</si>
  <si>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</si>
  <si>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</si>
  <si>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</si>
  <si>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</si>
  <si>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</si>
  <si>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</si>
  <si>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</si>
  <si>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</si>
  <si>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</si>
  <si>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</si>
  <si>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</si>
  <si>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</si>
  <si>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</si>
  <si>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</si>
  <si>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</si>
  <si>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</si>
  <si>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</si>
  <si>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</si>
  <si>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</si>
  <si>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</si>
  <si>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</si>
  <si>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</si>
  <si>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</si>
  <si>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</si>
  <si>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</si>
  <si>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</si>
  <si>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</si>
  <si>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</si>
  <si>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</si>
  <si>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</si>
  <si>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</si>
  <si>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</si>
  <si>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</si>
  <si>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</si>
  <si>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</si>
  <si>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</si>
  <si>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</si>
  <si>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</si>
  <si>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</si>
  <si>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</si>
  <si>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</si>
  <si>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</si>
  <si>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</si>
  <si>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</si>
  <si>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</si>
  <si>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</si>
  <si>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</si>
  <si>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</si>
  <si>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</si>
  <si>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</si>
  <si>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</si>
  <si>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</si>
  <si>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</si>
  <si>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</si>
  <si>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</si>
  <si>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</si>
  <si>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</si>
  <si>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</si>
  <si>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</si>
  <si>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</si>
  <si>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</si>
  <si>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</si>
  <si>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</si>
  <si>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</si>
  <si>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</si>
  <si>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</si>
  <si>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</si>
  <si>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</si>
  <si>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</si>
  <si>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</si>
  <si>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</si>
  <si>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</si>
  <si>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</si>
  <si>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</si>
  <si>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</si>
  <si>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</si>
  <si>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</si>
  <si>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</si>
  <si>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</si>
  <si>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</si>
  <si>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</si>
  <si>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</si>
  <si>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</si>
  <si>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</si>
  <si>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</si>
  <si>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</si>
  <si>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</si>
  <si>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</si>
  <si>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</si>
  <si>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</si>
  <si>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</si>
  <si>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</si>
  <si>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</si>
  <si>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</si>
  <si>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</si>
  <si>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</si>
  <si>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</si>
  <si>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</si>
  <si>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</si>
  <si>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</si>
  <si>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</si>
  <si>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</si>
  <si>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</si>
  <si>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</si>
  <si>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</si>
  <si>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</si>
  <si>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</si>
  <si>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</si>
  <si>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</si>
  <si>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</si>
  <si>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</si>
  <si>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</si>
  <si>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</si>
  <si>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</si>
  <si>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</si>
  <si>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</si>
  <si>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</si>
  <si>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</si>
  <si>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</si>
  <si>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</si>
  <si>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</si>
  <si>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</si>
  <si>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</si>
  <si>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</si>
  <si>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</si>
  <si>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</si>
  <si>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</si>
  <si>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</si>
  <si>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</si>
  <si>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</si>
  <si>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</si>
  <si>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</si>
  <si>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</si>
  <si>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</si>
  <si>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</si>
  <si>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</si>
  <si>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</si>
  <si>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</si>
  <si>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</si>
  <si>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</si>
  <si>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</si>
  <si>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</si>
  <si>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</si>
  <si>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</si>
  <si>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</si>
  <si>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</si>
  <si>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</si>
  <si>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</si>
  <si>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</si>
  <si>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</si>
  <si>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</si>
  <si>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</si>
  <si>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</si>
  <si>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</si>
  <si>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</si>
  <si>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</si>
  <si>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</si>
  <si>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</si>
  <si>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</si>
  <si>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</si>
  <si>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</si>
  <si>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</si>
  <si>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</si>
  <si>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</si>
  <si>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</si>
  <si>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</si>
  <si>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</si>
  <si>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</si>
  <si>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</si>
  <si>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</si>
  <si>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</si>
  <si>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</si>
  <si>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</si>
  <si>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</si>
  <si>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</si>
  <si>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</si>
  <si>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</si>
  <si>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</si>
  <si>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</si>
  <si>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</si>
  <si>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</si>
  <si>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</si>
  <si>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</si>
  <si>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</si>
  <si>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</si>
  <si>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</si>
  <si>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</si>
  <si>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</si>
  <si>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</si>
  <si>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</si>
  <si>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</si>
  <si>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</si>
  <si>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</si>
  <si>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</si>
  <si>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</si>
  <si>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</si>
  <si>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</si>
  <si>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</si>
  <si>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</si>
  <si>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</si>
  <si>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</si>
  <si>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</si>
  <si>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</si>
  <si>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</si>
  <si>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</si>
  <si>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</si>
  <si>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</si>
  <si>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</si>
  <si>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</si>
  <si>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</si>
  <si>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</si>
  <si>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</si>
  <si>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</si>
  <si>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</si>
  <si>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</si>
  <si>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</si>
  <si>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</si>
  <si>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</si>
  <si>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</si>
  <si>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</si>
  <si>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</si>
  <si>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</si>
  <si>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</si>
  <si>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</si>
  <si>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</si>
  <si>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</si>
  <si>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</si>
  <si>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</si>
  <si>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</si>
  <si>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</si>
  <si>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</si>
  <si>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</si>
  <si>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</si>
  <si>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</si>
  <si>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</si>
  <si>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</si>
  <si>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</si>
  <si>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</si>
  <si>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</si>
  <si>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</si>
  <si>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</si>
  <si>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</si>
  <si>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</si>
  <si>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</si>
  <si>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</si>
  <si>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</si>
  <si>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</si>
  <si>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</si>
  <si>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</si>
  <si>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</si>
  <si>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</si>
  <si>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</si>
  <si>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</si>
  <si>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</si>
  <si>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</si>
  <si>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</si>
  <si>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</si>
  <si>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</si>
  <si>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</si>
  <si>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</si>
  <si>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</si>
  <si>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</si>
  <si>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</si>
  <si>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</si>
  <si>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</si>
  <si>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</si>
  <si>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</si>
  <si>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</si>
  <si>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</si>
  <si>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</si>
  <si>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</si>
  <si>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</si>
  <si>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</si>
  <si>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</si>
  <si>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</si>
  <si>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</si>
  <si>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</si>
  <si>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</si>
  <si>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</si>
  <si>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</si>
  <si>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</si>
  <si>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</si>
  <si>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</si>
  <si>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</si>
  <si>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</si>
  <si>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</si>
  <si>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</si>
  <si>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</si>
  <si>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</si>
  <si>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</si>
  <si>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</si>
  <si>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</si>
  <si>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</si>
  <si>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</si>
  <si>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</si>
  <si>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</si>
  <si>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</si>
  <si>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</si>
  <si>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</si>
  <si>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</si>
  <si>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</si>
  <si>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</si>
  <si>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</si>
  <si>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</si>
  <si>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</si>
  <si>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</si>
  <si>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</si>
  <si>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</si>
  <si>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</si>
  <si>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</si>
  <si>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</si>
  <si>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</si>
  <si>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</si>
  <si>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</si>
  <si>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</si>
  <si>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</si>
  <si>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</si>
  <si>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</si>
  <si>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</si>
  <si>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</si>
  <si>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</si>
  <si>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</si>
  <si>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</si>
  <si>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</si>
  <si>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</si>
  <si>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</si>
  <si>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</si>
  <si>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</si>
  <si>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</si>
  <si>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</si>
  <si>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</si>
  <si>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</si>
  <si>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</si>
  <si>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</si>
  <si>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</si>
  <si>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</si>
  <si>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</si>
  <si>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</si>
  <si>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</si>
  <si>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</si>
  <si>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</si>
  <si>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</si>
  <si>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</si>
  <si>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</si>
  <si>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</si>
  <si>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</si>
  <si>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</si>
  <si>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</si>
  <si>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</si>
  <si>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</si>
  <si>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</si>
  <si>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</si>
  <si>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</si>
  <si>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</si>
  <si>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</si>
  <si>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</si>
  <si>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</si>
  <si>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</si>
  <si>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</si>
  <si>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</si>
  <si>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</si>
  <si>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</si>
  <si>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</si>
  <si>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</si>
  <si>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</si>
  <si>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</si>
  <si>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</si>
  <si>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</si>
  <si>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</si>
  <si>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</si>
  <si>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</si>
  <si>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</si>
  <si>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</si>
  <si>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</si>
  <si>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</si>
  <si>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</si>
  <si>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</si>
  <si>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</si>
  <si>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</si>
  <si>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</si>
  <si>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</si>
  <si>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</si>
  <si>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</si>
  <si>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</si>
  <si>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</si>
  <si>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</si>
  <si>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</si>
  <si>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</si>
  <si>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</si>
  <si>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</si>
  <si>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</si>
  <si>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</si>
  <si>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</si>
  <si>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</si>
  <si>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</si>
  <si>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</si>
  <si>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</si>
  <si>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</si>
  <si>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</si>
  <si>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</si>
  <si>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</si>
  <si>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</si>
  <si>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</si>
  <si>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</si>
  <si>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</si>
  <si>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</si>
  <si>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</si>
  <si>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</si>
  <si>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</si>
  <si>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</si>
  <si>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</si>
  <si>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</si>
  <si>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</si>
  <si>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</si>
  <si>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</si>
  <si>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</si>
  <si>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</si>
  <si>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</si>
  <si>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</si>
  <si>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</si>
  <si>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</si>
  <si>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</si>
  <si>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</si>
  <si>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</si>
  <si>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</si>
  <si>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</si>
  <si>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</si>
  <si>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</si>
  <si>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</si>
  <si>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</si>
  <si>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</si>
  <si>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</si>
  <si>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</si>
  <si>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</si>
  <si>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</si>
  <si>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</si>
  <si>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</si>
  <si>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</si>
  <si>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</si>
  <si>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</si>
  <si>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</si>
  <si>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</si>
  <si>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</si>
  <si>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</si>
  <si>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</si>
  <si>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</si>
  <si>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</si>
  <si>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</si>
  <si>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</si>
  <si>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</si>
  <si>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</si>
  <si>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</si>
  <si>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</si>
  <si>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</si>
  <si>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</si>
  <si>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</si>
  <si>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</si>
  <si>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</si>
  <si>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</si>
  <si>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</si>
  <si>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</si>
  <si>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</si>
  <si>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</si>
  <si>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</si>
  <si>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</si>
  <si>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</si>
  <si>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</si>
  <si>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</si>
  <si>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</si>
  <si>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</si>
  <si>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</si>
  <si>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</si>
  <si>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</si>
  <si>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</si>
  <si>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</si>
  <si>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</si>
  <si>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</si>
  <si>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</si>
  <si>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</si>
  <si>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</si>
  <si>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</si>
  <si>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</si>
  <si>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</si>
  <si>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</si>
  <si>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</si>
  <si>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</si>
  <si>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</si>
  <si>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</si>
  <si>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</si>
  <si>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</si>
  <si>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</si>
  <si>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</si>
  <si>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</si>
  <si>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</si>
  <si>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</si>
  <si>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</si>
  <si>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</si>
  <si>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</si>
  <si>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</si>
  <si>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</si>
  <si>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</si>
  <si>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</si>
  <si>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</si>
  <si>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</si>
  <si>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</si>
  <si>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</si>
  <si>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</si>
  <si>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</si>
  <si>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</si>
  <si>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</si>
  <si>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</si>
  <si>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</si>
  <si>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</si>
  <si>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</si>
  <si>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</si>
  <si>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</si>
  <si>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</si>
  <si>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</si>
  <si>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</si>
  <si>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</si>
  <si>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</si>
  <si>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</si>
  <si>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</si>
  <si>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</si>
  <si>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</si>
  <si>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</si>
  <si>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</si>
  <si>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</si>
  <si>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</si>
  <si>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</si>
  <si>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</si>
  <si>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</si>
  <si>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</si>
  <si>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</si>
  <si>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</si>
  <si>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</si>
  <si>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</si>
  <si>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</si>
  <si>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</si>
  <si>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</si>
  <si>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</si>
  <si>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</si>
  <si>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</si>
  <si>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</si>
  <si>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</si>
  <si>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</si>
  <si>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</si>
  <si>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</si>
  <si>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</si>
  <si>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</si>
  <si>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</si>
  <si>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</si>
  <si>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</si>
  <si>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</si>
  <si>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</si>
  <si>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</si>
  <si>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</si>
  <si>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</si>
  <si>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</si>
  <si>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</si>
  <si>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</si>
  <si>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</si>
  <si>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</si>
  <si>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</si>
  <si>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</si>
  <si>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</si>
  <si>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</si>
  <si>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</si>
  <si>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</si>
  <si>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</si>
  <si>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</si>
  <si>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</si>
  <si>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</si>
  <si>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</si>
  <si>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</si>
  <si>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</si>
  <si>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</si>
  <si>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</si>
  <si>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</si>
  <si>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</si>
  <si>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</si>
  <si>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</si>
  <si>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</si>
  <si>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</si>
  <si>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</si>
  <si>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</si>
  <si>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</si>
  <si>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</si>
  <si>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</si>
  <si>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</si>
  <si>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</si>
  <si>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</si>
  <si>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</si>
  <si>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</si>
  <si>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</si>
  <si>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</si>
  <si>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</si>
  <si>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</si>
  <si>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</si>
  <si>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</si>
  <si>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</si>
  <si>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</si>
  <si>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</si>
  <si>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</si>
  <si>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</si>
  <si>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</si>
  <si>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</si>
  <si>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</si>
  <si>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</si>
  <si>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</si>
  <si>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</si>
  <si>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</si>
  <si>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</si>
  <si>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</si>
  <si>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</si>
  <si>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</si>
  <si>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</si>
  <si>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</si>
  <si>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</si>
  <si>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</si>
  <si>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</si>
  <si>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</si>
  <si>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</si>
  <si>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</si>
  <si>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</si>
  <si>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</si>
  <si>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</si>
  <si>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</si>
  <si>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</si>
  <si>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</si>
  <si>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</si>
  <si>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</si>
  <si>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</si>
  <si>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</si>
  <si>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</si>
  <si>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</si>
  <si>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</si>
  <si>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</si>
  <si>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</si>
  <si>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</si>
  <si>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</si>
  <si>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</si>
  <si>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</si>
  <si>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</si>
  <si>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</si>
  <si>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</si>
  <si>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</si>
  <si>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</si>
  <si>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</si>
  <si>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</si>
  <si>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</si>
  <si>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</si>
  <si>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</si>
  <si>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</si>
  <si>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</si>
  <si>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</si>
  <si>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</si>
  <si>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</si>
  <si>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</si>
  <si>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</si>
  <si>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</si>
  <si>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</si>
  <si>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</si>
  <si>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</si>
  <si>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</si>
  <si>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</si>
  <si>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</si>
  <si>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</si>
  <si>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</si>
  <si>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</si>
  <si>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</si>
  <si>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</si>
  <si>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</si>
  <si>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</si>
  <si>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</si>
  <si>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</si>
  <si>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</si>
  <si>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</si>
  <si>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</si>
  <si>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</si>
  <si>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</si>
  <si>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</si>
  <si>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</si>
  <si>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</si>
  <si>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</si>
  <si>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</si>
  <si>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</si>
  <si>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</si>
  <si>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</si>
  <si>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</si>
  <si>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</si>
  <si>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</si>
  <si>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</si>
  <si>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</si>
  <si>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</si>
  <si>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</si>
  <si>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</si>
  <si>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</si>
  <si>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</si>
  <si>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</si>
  <si>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</si>
  <si>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</si>
  <si>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</si>
  <si>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</si>
  <si>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</si>
  <si>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</si>
  <si>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</si>
  <si>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</si>
  <si>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</si>
  <si>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</si>
  <si>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</si>
  <si>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</si>
  <si>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</si>
  <si>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</si>
  <si>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</si>
  <si>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</si>
  <si>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</si>
  <si>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</si>
  <si>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</si>
  <si>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</si>
  <si>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</si>
  <si>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</si>
  <si>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</si>
  <si>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</si>
  <si>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</si>
  <si>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</si>
  <si>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</si>
  <si>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</si>
  <si>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</si>
  <si>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</si>
  <si>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</si>
  <si>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</si>
  <si>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</si>
  <si>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</si>
  <si>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</si>
  <si>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</si>
  <si>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</si>
  <si>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</si>
  <si>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</si>
  <si>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</si>
  <si>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</si>
  <si>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</si>
  <si>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</si>
  <si>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</si>
  <si>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</si>
  <si>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</si>
  <si>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</si>
  <si>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</si>
  <si>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</si>
  <si>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</si>
  <si>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</si>
  <si>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</si>
  <si>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</si>
  <si>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</si>
  <si>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</si>
  <si>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</si>
  <si>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</si>
  <si>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</si>
  <si>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</si>
  <si>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</si>
  <si>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</si>
  <si>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</si>
  <si>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</si>
  <si>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</si>
  <si>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</si>
  <si>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</si>
  <si>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</si>
  <si>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</si>
  <si>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</si>
  <si>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</si>
  <si>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</si>
  <si>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</si>
  <si>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</si>
  <si>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</si>
  <si>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</si>
  <si>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</si>
  <si>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</si>
  <si>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</si>
  <si>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</si>
  <si>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</si>
  <si>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</si>
  <si>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</si>
  <si>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</si>
  <si>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</si>
  <si>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</si>
  <si>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</si>
  <si>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</si>
  <si>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</si>
  <si>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</si>
  <si>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</si>
  <si>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</si>
  <si>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</si>
  <si>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</si>
  <si>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</si>
  <si>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</si>
  <si>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</si>
  <si>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</si>
  <si>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</si>
  <si>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</si>
  <si>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</si>
  <si>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</si>
  <si>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</si>
  <si>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</si>
  <si>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</si>
  <si>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</si>
  <si>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</si>
  <si>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</si>
  <si>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</si>
  <si>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</si>
  <si>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</si>
  <si>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</si>
  <si>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</si>
  <si>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</si>
  <si>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</si>
  <si>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</si>
  <si>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</si>
  <si>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</si>
  <si>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</si>
  <si>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</si>
  <si>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</si>
  <si>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</si>
  <si>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</si>
  <si>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</si>
  <si>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</si>
  <si>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</si>
  <si>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</si>
  <si>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</si>
  <si>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</si>
  <si>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</si>
  <si>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</si>
  <si>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</si>
  <si>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</si>
  <si>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</si>
  <si>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</si>
  <si>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</si>
  <si>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</si>
  <si>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</si>
  <si>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</si>
  <si>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</si>
  <si>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</si>
  <si>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</si>
  <si>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</si>
  <si>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</si>
  <si>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</si>
  <si>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</si>
  <si>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</si>
  <si>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</si>
  <si>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</si>
  <si>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</si>
  <si>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</si>
  <si>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</si>
  <si>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</si>
  <si>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</si>
  <si>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</si>
  <si>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</si>
  <si>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</si>
  <si>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</si>
  <si>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</si>
  <si>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</si>
  <si>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</si>
  <si>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</si>
  <si>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</si>
  <si>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</si>
  <si>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</si>
  <si>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</si>
  <si>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</si>
  <si>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</si>
  <si>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</si>
  <si>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</si>
  <si>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</si>
  <si>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</si>
  <si>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</si>
  <si>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</si>
  <si>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</si>
  <si>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</si>
  <si>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</si>
  <si>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</si>
  <si>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</si>
  <si>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</si>
  <si>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</si>
  <si>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</si>
  <si>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</si>
  <si>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</si>
  <si>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</si>
  <si>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</si>
  <si>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</si>
  <si>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</si>
  <si>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</si>
  <si>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</si>
  <si>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</si>
  <si>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</si>
  <si>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</si>
  <si>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</si>
  <si>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</si>
  <si>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</si>
  <si>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</si>
  <si>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</si>
  <si>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</si>
  <si>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</si>
  <si>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</si>
  <si>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</si>
  <si>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</si>
  <si>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</si>
  <si>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</si>
  <si>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</si>
  <si>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</si>
  <si>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</si>
  <si>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</si>
  <si>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</si>
  <si>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</si>
  <si>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</si>
  <si>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</si>
  <si>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</si>
  <si>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</si>
  <si>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</si>
  <si>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</si>
  <si>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</si>
  <si>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</si>
  <si>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</si>
  <si>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</si>
  <si>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</si>
  <si>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</si>
  <si>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</si>
  <si>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</si>
  <si>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</si>
  <si>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</si>
  <si>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</si>
  <si>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</si>
  <si>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</si>
  <si>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</si>
  <si>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</si>
  <si>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</si>
  <si>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</si>
  <si>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</si>
  <si>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</si>
  <si>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</si>
  <si>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</si>
  <si>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</si>
  <si>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</si>
  <si>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</si>
  <si>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</si>
  <si>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</si>
  <si>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</si>
  <si>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</si>
  <si>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</si>
  <si>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</si>
  <si>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</si>
  <si>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</si>
  <si>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</si>
  <si>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</si>
  <si>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</si>
  <si>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</si>
  <si>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</si>
  <si>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</si>
  <si>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</si>
  <si>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</si>
  <si>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</si>
  <si>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</si>
  <si>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</si>
  <si>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</si>
  <si>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</si>
  <si>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</si>
  <si>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</si>
  <si>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</si>
  <si>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</si>
  <si>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</si>
  <si>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</si>
  <si>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</si>
  <si>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</si>
  <si>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</si>
  <si>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</si>
  <si>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</si>
  <si>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</si>
  <si>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</si>
  <si>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</si>
  <si>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</si>
  <si>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</si>
  <si>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</si>
  <si>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</si>
  <si>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</si>
  <si>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</si>
  <si>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</si>
  <si>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</si>
  <si>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</si>
  <si>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</si>
  <si>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</si>
  <si>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</si>
  <si>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</si>
  <si>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</si>
  <si>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</si>
  <si>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</si>
  <si>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</si>
  <si>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</si>
  <si>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</si>
  <si>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</si>
  <si>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</si>
  <si>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</si>
  <si>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</si>
  <si>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</si>
  <si>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</si>
  <si>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</si>
  <si>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</si>
  <si>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</si>
  <si>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</si>
  <si>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</si>
  <si>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</si>
  <si>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</si>
  <si>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</si>
  <si>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</si>
  <si>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</si>
  <si>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</si>
  <si>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</si>
  <si>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</si>
  <si>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</si>
  <si>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</si>
  <si>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</si>
  <si>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</si>
  <si>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</si>
  <si>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</si>
  <si>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</si>
  <si>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</si>
  <si>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</si>
  <si>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</si>
  <si>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</si>
  <si>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</si>
  <si>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</si>
  <si>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</si>
  <si>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</si>
  <si>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</si>
  <si>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</si>
  <si>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</si>
  <si>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</si>
  <si>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</si>
  <si>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</si>
  <si>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</si>
  <si>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</si>
  <si>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</si>
  <si>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</si>
  <si>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</si>
  <si>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</si>
  <si>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</si>
  <si>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</si>
  <si>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</si>
  <si>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</si>
  <si>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</si>
  <si>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</si>
  <si>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</si>
  <si>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</si>
  <si>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</si>
  <si>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</si>
  <si>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</si>
  <si>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</si>
  <si>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</si>
  <si>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</si>
  <si>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</si>
  <si>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</si>
  <si>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</si>
  <si>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</si>
  <si>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</si>
  <si>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</si>
  <si>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</si>
  <si>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</si>
  <si>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</si>
  <si>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</si>
  <si>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</si>
  <si>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</si>
  <si>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</si>
  <si>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</si>
  <si>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</si>
  <si>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</si>
  <si>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</si>
  <si>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</si>
  <si>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</si>
  <si>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</si>
  <si>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</si>
  <si>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</si>
  <si>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</si>
  <si>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</si>
  <si>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</si>
  <si>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</si>
  <si>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</si>
  <si>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</si>
  <si>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</si>
  <si>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</si>
  <si>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</si>
  <si>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</si>
  <si>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</si>
  <si>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</si>
  <si>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</si>
  <si>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</si>
  <si>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</si>
  <si>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</si>
  <si>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</si>
  <si>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</si>
  <si>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</si>
  <si>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</si>
  <si>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</si>
  <si>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</si>
  <si>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</si>
  <si>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</si>
  <si>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</si>
  <si>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</si>
  <si>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</si>
  <si>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</si>
  <si>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</si>
  <si>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</si>
  <si>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</si>
  <si>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</si>
  <si>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</si>
  <si>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</si>
  <si>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</si>
  <si>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</si>
  <si>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</si>
  <si>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</si>
  <si>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</si>
  <si>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</si>
  <si>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</si>
  <si>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</si>
  <si>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</si>
  <si>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</si>
  <si>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</si>
  <si>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</si>
  <si>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</si>
  <si>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</si>
  <si>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</si>
  <si>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</si>
  <si>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</si>
  <si>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</si>
  <si>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</si>
  <si>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</si>
  <si>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</si>
  <si>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</si>
  <si>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</si>
  <si>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</si>
  <si>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</si>
  <si>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</si>
  <si>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</si>
  <si>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</si>
  <si>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</si>
  <si>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</si>
  <si>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</si>
  <si>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</si>
  <si>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</si>
  <si>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</si>
  <si>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</si>
  <si>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</si>
  <si>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</si>
  <si>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</si>
  <si>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</si>
  <si>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</si>
  <si>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</si>
  <si>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</si>
  <si>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</si>
  <si>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</si>
  <si>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</si>
  <si>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</si>
  <si>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</si>
  <si>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</si>
  <si>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</si>
  <si>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</si>
  <si>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</si>
  <si>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</si>
  <si>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</si>
  <si>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</si>
  <si>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</si>
  <si>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</si>
  <si>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</si>
  <si>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</si>
  <si>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</si>
  <si>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</si>
  <si>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</si>
  <si>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</si>
  <si>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</si>
  <si>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</si>
  <si>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</si>
  <si>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</si>
  <si>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</si>
  <si>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</si>
  <si>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</si>
  <si>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</si>
  <si>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</si>
  <si>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</si>
  <si>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</si>
  <si>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</si>
  <si>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</si>
  <si>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</si>
  <si>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</si>
  <si>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</si>
  <si>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</si>
  <si>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</si>
  <si>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</si>
  <si>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</si>
  <si>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</si>
  <si>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</si>
  <si>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</si>
  <si>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</si>
  <si>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</si>
  <si>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</si>
  <si>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</si>
  <si>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</si>
  <si>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</si>
  <si>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</si>
  <si>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</si>
  <si>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</si>
  <si>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</si>
  <si>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</si>
  <si>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</si>
  <si>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</si>
  <si>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</si>
  <si>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</si>
  <si>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</si>
  <si>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</si>
  <si>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</si>
  <si>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</si>
  <si>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</si>
  <si>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</si>
  <si>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</si>
  <si>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</si>
  <si>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</si>
  <si>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</si>
  <si>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</si>
  <si>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</si>
  <si>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</si>
  <si>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</si>
  <si>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</si>
  <si>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</si>
  <si>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</si>
  <si>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</si>
  <si>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</si>
  <si>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</si>
  <si>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</si>
  <si>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</si>
  <si>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</si>
  <si>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</si>
  <si>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</si>
  <si>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</si>
  <si>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</si>
  <si>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</si>
  <si>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</si>
  <si>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</si>
  <si>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</si>
  <si>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</si>
  <si>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</si>
  <si>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</si>
  <si>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</si>
  <si>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</si>
  <si>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</si>
  <si>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</si>
  <si>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</si>
  <si>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</si>
  <si>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</si>
  <si>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</si>
  <si>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</si>
  <si>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</si>
  <si>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</si>
  <si>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</si>
  <si>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</si>
  <si>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</si>
  <si>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</si>
  <si>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</si>
  <si>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</si>
  <si>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</si>
  <si>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</si>
  <si>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</si>
  <si>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</si>
  <si>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</si>
  <si>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</si>
  <si>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</si>
  <si>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</si>
  <si>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</si>
  <si>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</si>
  <si>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</si>
  <si>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</si>
  <si>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</si>
  <si>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</si>
  <si>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</si>
  <si>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</si>
  <si>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</si>
  <si>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</si>
  <si>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</si>
  <si>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</si>
  <si>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</si>
  <si>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</si>
  <si>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</si>
  <si>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</si>
  <si>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</si>
  <si>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</si>
  <si>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</si>
  <si>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</si>
  <si>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</si>
  <si>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</si>
  <si>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</si>
  <si>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</si>
  <si>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</si>
  <si>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</si>
  <si>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</si>
  <si>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</si>
  <si>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</si>
  <si>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</si>
  <si>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</si>
  <si>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</si>
  <si>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</si>
  <si>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</si>
  <si>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</si>
  <si>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</si>
  <si>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</si>
  <si>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</si>
  <si>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</si>
  <si>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</si>
  <si>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</si>
  <si>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</si>
  <si>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</si>
  <si>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</si>
  <si>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</si>
  <si>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</si>
  <si>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</si>
  <si>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</si>
  <si>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</si>
  <si>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</si>
  <si>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</si>
  <si>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</si>
  <si>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</si>
  <si>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</si>
  <si>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</si>
  <si>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</si>
  <si>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</si>
  <si>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</si>
  <si>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</si>
  <si>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</si>
  <si>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</si>
  <si>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</si>
  <si>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</si>
  <si>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</si>
  <si>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</si>
  <si>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</si>
  <si>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</si>
  <si>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</si>
  <si>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</si>
  <si>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</si>
  <si>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</si>
  <si>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</si>
  <si>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</si>
  <si>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</si>
  <si>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</si>
  <si>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</si>
  <si>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</si>
  <si>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</si>
  <si>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</si>
  <si>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</si>
  <si>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</si>
  <si>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</si>
  <si>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</si>
  <si>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</si>
  <si>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</si>
  <si>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</si>
  <si>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</si>
  <si>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</si>
  <si>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</si>
  <si>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</si>
  <si>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</si>
  <si>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</si>
  <si>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</si>
  <si>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</si>
  <si>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</si>
  <si>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</si>
  <si>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</si>
  <si>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</si>
  <si>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</si>
  <si>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</si>
  <si>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</si>
  <si>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</si>
  <si>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</si>
  <si>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</si>
  <si>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</si>
  <si>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</si>
  <si>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</si>
  <si>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</si>
  <si>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</si>
  <si>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</si>
  <si>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</si>
  <si>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</si>
  <si>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</si>
  <si>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</si>
  <si>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</si>
  <si>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</si>
  <si>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</si>
  <si>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</si>
  <si>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</si>
  <si>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</si>
  <si>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</si>
  <si>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</si>
  <si>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</si>
  <si>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</si>
  <si>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</si>
  <si>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</si>
  <si>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</si>
  <si>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</si>
  <si>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</si>
  <si>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</si>
  <si>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</si>
  <si>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</si>
  <si>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</si>
  <si>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</si>
  <si>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</si>
  <si>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</si>
  <si>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</si>
  <si>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</si>
  <si>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</si>
  <si>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</si>
  <si>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</si>
  <si>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</si>
  <si>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</si>
  <si>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</si>
  <si>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</si>
  <si>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</si>
  <si>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</si>
  <si>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</si>
  <si>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</si>
  <si>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</si>
  <si>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</si>
  <si>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</si>
  <si>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</si>
  <si>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</si>
  <si>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</si>
  <si>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</si>
  <si>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</si>
  <si>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</si>
  <si>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</si>
  <si>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</si>
  <si>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</si>
  <si>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</si>
  <si>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</si>
  <si>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</si>
  <si>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</si>
  <si>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</si>
  <si>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</si>
  <si>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</si>
  <si>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</si>
  <si>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</si>
  <si>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</si>
  <si>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</si>
  <si>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</si>
  <si>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</si>
  <si>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</si>
  <si>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</si>
  <si>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</si>
  <si>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</si>
  <si>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</si>
  <si>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</si>
  <si>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</si>
  <si>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</si>
  <si>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</si>
  <si>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</si>
  <si>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</si>
  <si>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</si>
  <si>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</si>
  <si>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</si>
  <si>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</si>
  <si>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</si>
  <si>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</si>
  <si>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</si>
  <si>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</si>
  <si>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</si>
  <si>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</si>
  <si>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</si>
  <si>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</si>
  <si>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</si>
  <si>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</si>
  <si>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</si>
  <si>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</si>
  <si>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</si>
  <si>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</si>
  <si>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</si>
  <si>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</si>
  <si>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</si>
  <si>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</si>
  <si>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</si>
  <si>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</si>
  <si>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</si>
  <si>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</si>
  <si>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</si>
  <si>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</si>
  <si>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</si>
  <si>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</si>
  <si>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</si>
  <si>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</si>
  <si>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</si>
  <si>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</si>
  <si>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</si>
  <si>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</si>
  <si>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</si>
  <si>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</si>
  <si>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</si>
  <si>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</si>
  <si>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</si>
  <si>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</si>
  <si>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</si>
  <si>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</si>
  <si>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</si>
  <si>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</si>
  <si>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</si>
  <si>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</si>
  <si>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</si>
  <si>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</si>
  <si>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</si>
  <si>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</si>
  <si>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</si>
  <si>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</si>
  <si>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</si>
  <si>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</si>
  <si>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</si>
  <si>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</si>
  <si>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</si>
  <si>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</si>
  <si>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</si>
  <si>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</si>
  <si>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</si>
  <si>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</si>
  <si>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</si>
  <si>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</si>
  <si>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</si>
  <si>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</si>
  <si>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</si>
  <si>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</si>
  <si>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</si>
  <si>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</si>
  <si>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</si>
  <si>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</si>
  <si>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</si>
  <si>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</si>
  <si>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</si>
  <si>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</si>
  <si>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</si>
  <si>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</si>
  <si>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</si>
  <si>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</si>
  <si>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</si>
  <si>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</si>
  <si>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</si>
  <si>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</si>
  <si>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</si>
  <si>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</si>
  <si>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</si>
  <si>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</si>
  <si>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</si>
  <si>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</si>
  <si>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</si>
  <si>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</si>
  <si>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</si>
  <si>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</si>
  <si>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</si>
  <si>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</si>
  <si>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</si>
  <si>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</si>
  <si>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</si>
  <si>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</si>
  <si>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</si>
  <si>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</si>
  <si>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</si>
  <si>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</si>
  <si>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</si>
  <si>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</si>
  <si>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</si>
  <si>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</si>
  <si>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</si>
  <si>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</si>
  <si>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</si>
  <si>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</si>
  <si>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</si>
  <si>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</si>
  <si>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</si>
  <si>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</si>
  <si>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</si>
  <si>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</si>
  <si>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</si>
  <si>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</si>
  <si>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</si>
  <si>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</si>
  <si>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</si>
  <si>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</si>
  <si>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</si>
  <si>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</si>
  <si>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</si>
  <si>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</si>
  <si>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</si>
  <si>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</si>
  <si>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</si>
  <si>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</si>
  <si>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</si>
  <si>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</si>
  <si>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</si>
  <si>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</si>
  <si>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</si>
  <si>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</si>
  <si>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</si>
  <si>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</si>
  <si>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</si>
  <si>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</si>
  <si>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</si>
  <si>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</si>
  <si>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</si>
  <si>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</si>
  <si>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</si>
  <si>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</si>
  <si>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</si>
  <si>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</si>
  <si>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</si>
  <si>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</si>
  <si>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</si>
  <si>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</si>
  <si>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</si>
  <si>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</si>
  <si>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</si>
  <si>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</si>
  <si>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</si>
  <si>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</si>
  <si>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</si>
  <si>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</si>
  <si>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</si>
  <si>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</si>
  <si>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</si>
  <si>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</si>
  <si>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</si>
  <si>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</si>
  <si>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</si>
  <si>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</si>
  <si>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</si>
  <si>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</si>
  <si>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</si>
  <si>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</si>
  <si>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</si>
  <si>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</si>
  <si>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</si>
  <si>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</si>
  <si>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</si>
  <si>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</si>
  <si>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</si>
  <si>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</si>
  <si>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</si>
  <si>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</si>
  <si>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</si>
  <si>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</si>
  <si>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</si>
  <si>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</si>
  <si>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</si>
  <si>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</si>
  <si>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</si>
  <si>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</si>
  <si>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</si>
  <si>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</si>
  <si>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</si>
  <si>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</si>
  <si>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</si>
  <si>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</si>
  <si>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</si>
  <si>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</si>
  <si>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</si>
  <si>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</si>
  <si>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</si>
  <si>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</si>
  <si>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</si>
  <si>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</si>
  <si>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</si>
  <si>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</si>
  <si>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</si>
  <si>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</si>
  <si>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</si>
  <si>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</si>
  <si>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</si>
  <si>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</si>
  <si>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</si>
  <si>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</si>
  <si>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</si>
  <si>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</si>
  <si>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</si>
  <si>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</si>
  <si>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</si>
  <si>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</si>
  <si>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</si>
  <si>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</si>
  <si>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</si>
  <si>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</si>
  <si>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</si>
  <si>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</si>
  <si>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</si>
  <si>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</si>
  <si>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</si>
  <si>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</si>
  <si>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</si>
  <si>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</si>
  <si>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</si>
  <si>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</si>
  <si>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</si>
  <si>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</si>
  <si>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</si>
  <si>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</si>
  <si>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</si>
  <si>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</si>
  <si>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</si>
  <si>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</si>
  <si>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</si>
  <si>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</si>
  <si>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</si>
  <si>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</si>
  <si>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</si>
  <si>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</si>
  <si>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</si>
  <si>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</si>
  <si>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</si>
  <si>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</si>
  <si>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</si>
  <si>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</si>
  <si>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</si>
  <si>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</si>
  <si>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</si>
  <si>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</si>
  <si>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</si>
  <si>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</si>
  <si>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</si>
  <si>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</si>
  <si>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</si>
  <si>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</si>
  <si>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</si>
  <si>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</si>
  <si>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</si>
  <si>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</si>
  <si>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</si>
  <si>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</si>
  <si>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</si>
  <si>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</si>
  <si>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</si>
  <si>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</si>
  <si>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</si>
  <si>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</si>
  <si>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</si>
  <si>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</si>
  <si>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</si>
  <si>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</si>
  <si>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</si>
  <si>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</si>
  <si>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</si>
  <si>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</si>
  <si>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</si>
  <si>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</si>
  <si>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</si>
  <si>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</si>
  <si>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</si>
  <si>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</si>
  <si>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</si>
  <si>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</si>
  <si>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</si>
  <si>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</si>
  <si>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</si>
  <si>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</si>
  <si>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</si>
  <si>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</si>
  <si>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</si>
  <si>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</si>
  <si>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</si>
  <si>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</si>
  <si>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</si>
  <si>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</si>
  <si>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</si>
  <si>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</si>
  <si>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</si>
  <si>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</si>
  <si>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</si>
  <si>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</si>
  <si>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</si>
  <si>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</si>
  <si>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</si>
  <si>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</si>
  <si>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</si>
  <si>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</si>
  <si>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</si>
  <si>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</si>
  <si>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</si>
  <si>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</si>
  <si>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</si>
  <si>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</si>
  <si>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</si>
  <si>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</si>
  <si>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</si>
  <si>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</si>
  <si>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</si>
  <si>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</si>
  <si>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</si>
  <si>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</si>
  <si>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</si>
  <si>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</si>
  <si>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</si>
  <si>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</si>
  <si>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</si>
  <si>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</si>
  <si>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</si>
  <si>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</si>
  <si>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</si>
  <si>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</si>
  <si>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</si>
  <si>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</si>
  <si>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</si>
  <si>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</si>
  <si>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</si>
  <si>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</si>
  <si>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</si>
  <si>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</si>
  <si>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</si>
  <si>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</si>
  <si>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</si>
  <si>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</si>
  <si>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</si>
  <si>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</si>
  <si>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</si>
  <si>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</si>
  <si>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</si>
  <si>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</si>
  <si>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</si>
  <si>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</si>
  <si>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</si>
  <si>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</si>
  <si>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</si>
  <si>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</si>
  <si>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</si>
  <si>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</si>
  <si>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</si>
  <si>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</si>
  <si>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</si>
  <si>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</si>
  <si>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</si>
  <si>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</si>
  <si>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</si>
  <si>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</si>
  <si>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</si>
  <si>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</si>
  <si>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</si>
  <si>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</si>
  <si>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</si>
  <si>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</si>
  <si>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</si>
  <si>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</si>
  <si>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</si>
  <si>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</si>
  <si>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</si>
  <si>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</si>
  <si>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</si>
  <si>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</si>
  <si>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</si>
  <si>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</si>
  <si>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</si>
  <si>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</si>
  <si>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</si>
  <si>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</si>
  <si>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</si>
  <si>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</si>
  <si>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</si>
  <si>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</si>
  <si>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</si>
  <si>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</si>
  <si>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</si>
  <si>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</si>
  <si>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</si>
  <si>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</si>
  <si>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</si>
  <si>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</si>
  <si>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</si>
  <si>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</si>
  <si>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</si>
  <si>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</si>
  <si>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</si>
  <si>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</si>
  <si>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</si>
  <si>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</si>
  <si>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</si>
  <si>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</si>
  <si>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</si>
  <si>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</si>
  <si>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</si>
  <si>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</si>
  <si>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</si>
  <si>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</si>
  <si>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</si>
  <si>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</si>
  <si>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</si>
  <si>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</si>
  <si>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</si>
  <si>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</si>
  <si>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</si>
  <si>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</si>
  <si>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</si>
  <si>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</si>
  <si>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</si>
  <si>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</si>
  <si>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</si>
  <si>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</si>
  <si>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</si>
  <si>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</si>
  <si>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</si>
  <si>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</si>
  <si>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</si>
  <si>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</si>
  <si>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</si>
  <si>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</si>
  <si>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</si>
  <si>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</si>
  <si>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</si>
  <si>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</si>
  <si>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</si>
  <si>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</si>
  <si>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</si>
  <si>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</si>
  <si>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</si>
  <si>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</si>
  <si>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</si>
  <si>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</si>
  <si>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</si>
  <si>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</si>
  <si>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</si>
  <si>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</si>
  <si>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</si>
  <si>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</si>
  <si>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</si>
  <si>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</si>
  <si>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</si>
  <si>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</si>
  <si>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</si>
  <si>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</si>
  <si>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</si>
  <si>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</si>
  <si>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</si>
  <si>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</si>
  <si>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</si>
  <si>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</si>
  <si>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</si>
  <si>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</si>
  <si>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</si>
  <si>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</si>
  <si>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</si>
  <si>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</si>
  <si>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</si>
  <si>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</si>
  <si>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</si>
  <si>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</si>
  <si>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</si>
  <si>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</si>
  <si>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</si>
  <si>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</si>
  <si>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</si>
  <si>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</si>
  <si>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</si>
  <si>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</si>
  <si>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</si>
  <si>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</si>
  <si>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</si>
  <si>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</si>
  <si>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</si>
  <si>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</si>
  <si>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</si>
  <si>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</si>
  <si>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</si>
  <si>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</si>
  <si>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</si>
  <si>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</si>
  <si>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</si>
  <si>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</si>
  <si>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</si>
  <si>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</si>
  <si>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</si>
  <si>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</si>
  <si>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</si>
  <si>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</si>
  <si>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</si>
  <si>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</si>
  <si>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</si>
  <si>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</si>
  <si>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</si>
  <si>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</si>
  <si>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</si>
  <si>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</si>
  <si>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</si>
  <si>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</si>
  <si>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</si>
  <si>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</si>
  <si>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</si>
  <si>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</si>
  <si>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</si>
  <si>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</si>
  <si>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</si>
  <si>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</si>
  <si>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</si>
  <si>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</si>
  <si>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</si>
  <si>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</si>
  <si>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</si>
  <si>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</si>
  <si>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</si>
  <si>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</si>
  <si>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</si>
  <si>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</si>
  <si>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</si>
  <si>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</si>
  <si>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</si>
  <si>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</si>
  <si>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</si>
  <si>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</si>
  <si>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</si>
  <si>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</si>
  <si>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</si>
  <si>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</si>
  <si>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</si>
  <si>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</si>
  <si>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</si>
  <si>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</si>
  <si>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</si>
  <si>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</si>
  <si>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</si>
  <si>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</si>
  <si>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</si>
  <si>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</si>
  <si>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</si>
  <si>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</si>
  <si>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</si>
  <si>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</si>
  <si>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</si>
  <si>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</si>
  <si>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</si>
  <si>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</si>
  <si>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</si>
  <si>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</si>
  <si>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</si>
  <si>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</si>
  <si>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</si>
  <si>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</si>
  <si>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</si>
  <si>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</si>
  <si>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</si>
  <si>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</si>
  <si>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</si>
  <si>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</si>
  <si>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</si>
  <si>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</si>
  <si>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</si>
  <si>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</si>
  <si>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</si>
  <si>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</si>
  <si>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</si>
  <si>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</si>
  <si>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</si>
  <si>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</si>
  <si>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</si>
  <si>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</si>
  <si>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</si>
  <si>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</si>
  <si>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</si>
  <si>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</si>
  <si>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</si>
  <si>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</si>
  <si>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</si>
  <si>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</si>
  <si>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</si>
  <si>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</si>
  <si>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</si>
  <si>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</si>
  <si>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</si>
  <si>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</si>
  <si>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</si>
  <si>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</si>
  <si>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</si>
  <si>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</si>
  <si>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</si>
  <si>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</si>
  <si>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</si>
  <si>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</si>
  <si>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</si>
  <si>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</si>
  <si>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</si>
  <si>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</si>
  <si>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</si>
  <si>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</si>
  <si>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</si>
  <si>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</si>
  <si>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</si>
  <si>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</si>
  <si>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</si>
  <si>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</si>
  <si>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</si>
  <si>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</si>
  <si>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</si>
  <si>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</si>
  <si>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</si>
  <si>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</si>
  <si>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</si>
  <si>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</si>
  <si>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</si>
  <si>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</si>
  <si>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</si>
  <si>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</si>
  <si>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</si>
  <si>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</si>
  <si>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</si>
  <si>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</si>
  <si>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</si>
  <si>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</si>
  <si>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</si>
  <si>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</si>
  <si>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</si>
  <si>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</si>
  <si>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</si>
  <si>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</si>
  <si>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</si>
  <si>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</si>
  <si>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</si>
  <si>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</si>
  <si>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</si>
  <si>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</si>
  <si>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</si>
  <si>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</si>
  <si>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</si>
  <si>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</si>
  <si>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</si>
  <si>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</si>
  <si>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</si>
  <si>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</si>
  <si>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</si>
  <si>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</si>
  <si>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</si>
  <si>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</si>
  <si>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</si>
  <si>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</si>
  <si>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</si>
  <si>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</si>
  <si>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</si>
  <si>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</si>
  <si>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</si>
  <si>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</si>
  <si>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</si>
  <si>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</si>
  <si>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</si>
  <si>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</si>
  <si>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</si>
  <si>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</si>
  <si>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</si>
  <si>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</si>
  <si>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</si>
  <si>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</si>
  <si>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</si>
  <si>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</si>
  <si>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</si>
  <si>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</si>
  <si>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</si>
  <si>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</si>
  <si>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</si>
  <si>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</si>
  <si>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</si>
  <si>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</si>
  <si>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</si>
  <si>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</si>
  <si>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</si>
  <si>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</si>
  <si>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</si>
  <si>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</si>
  <si>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</si>
  <si>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</si>
  <si>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</si>
  <si>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</si>
  <si>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</si>
  <si>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</si>
  <si>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</si>
  <si>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</si>
  <si>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</si>
  <si>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</si>
  <si>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</si>
  <si>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</si>
  <si>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</si>
  <si>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</si>
  <si>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</si>
  <si>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</si>
  <si>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</si>
  <si>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</si>
  <si>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</si>
  <si>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</si>
  <si>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</si>
  <si>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</si>
  <si>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</si>
  <si>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</si>
  <si>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</si>
  <si>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</si>
  <si>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</si>
  <si>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</si>
  <si>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</si>
  <si>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</si>
  <si>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</si>
  <si>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</si>
  <si>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</si>
  <si>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</si>
  <si>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</si>
  <si>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</si>
  <si>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</si>
  <si>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</si>
  <si>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</si>
  <si>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</si>
  <si>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</si>
  <si>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</si>
  <si>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</si>
  <si>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</si>
  <si>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</si>
  <si>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</si>
  <si>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</si>
  <si>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</si>
  <si>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</si>
  <si>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</si>
  <si>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</si>
  <si>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</si>
  <si>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</si>
  <si>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</si>
  <si>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</si>
  <si>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</si>
  <si>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</si>
  <si>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</si>
  <si>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</si>
  <si>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</si>
  <si>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</si>
  <si>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</si>
  <si>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</si>
  <si>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</si>
  <si>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</si>
  <si>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</si>
  <si>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</si>
  <si>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</si>
  <si>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</si>
  <si>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</si>
  <si>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</si>
  <si>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</si>
  <si>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</si>
  <si>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</si>
  <si>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</si>
  <si>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</si>
  <si>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</si>
  <si>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</si>
  <si>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</si>
  <si>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</si>
  <si>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</si>
  <si>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</si>
  <si>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</si>
  <si>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</si>
  <si>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</si>
  <si>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</si>
  <si>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</si>
  <si>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</si>
  <si>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</si>
  <si>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</si>
  <si>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</si>
  <si>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</si>
  <si>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</si>
  <si>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</si>
  <si>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</si>
  <si>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</si>
  <si>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</si>
  <si>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</si>
  <si>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</si>
  <si>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</si>
  <si>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</si>
  <si>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</si>
  <si>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</si>
  <si>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</si>
  <si>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</si>
  <si>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</si>
  <si>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</si>
  <si>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</si>
  <si>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</si>
  <si>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</si>
  <si>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</si>
  <si>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</si>
  <si>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</si>
  <si>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</si>
  <si>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</si>
  <si>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</si>
  <si>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</si>
  <si>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</si>
  <si>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</si>
  <si>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</si>
  <si>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</si>
  <si>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</si>
  <si>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</si>
  <si>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</si>
  <si>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</si>
  <si>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</si>
  <si>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</si>
  <si>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</si>
  <si>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</si>
  <si>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</si>
  <si>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</si>
  <si>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</si>
  <si>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</si>
  <si>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</si>
  <si>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</si>
  <si>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</si>
  <si>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</si>
  <si>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</si>
  <si>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</si>
  <si>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</si>
  <si>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</si>
  <si>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</si>
  <si>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</si>
  <si>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</si>
  <si>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</si>
  <si>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</si>
  <si>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</si>
  <si>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</si>
  <si>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</si>
  <si>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</si>
  <si>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</si>
  <si>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</si>
  <si>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</si>
  <si>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</si>
  <si>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</si>
  <si>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</si>
  <si>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</si>
  <si>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</si>
  <si>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</si>
  <si>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</si>
  <si>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</si>
  <si>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</si>
  <si>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</si>
  <si>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</si>
  <si>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</si>
  <si>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</si>
  <si>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</si>
  <si>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</si>
  <si>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</si>
  <si>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</si>
  <si>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</si>
  <si>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</si>
  <si>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</si>
  <si>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</si>
  <si>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</si>
  <si>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</si>
  <si>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</si>
  <si>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</si>
  <si>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</si>
  <si>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</si>
  <si>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</si>
  <si>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</si>
  <si>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</si>
  <si>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</si>
  <si>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</si>
  <si>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</si>
  <si>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</si>
  <si>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</si>
  <si>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</si>
  <si>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</si>
  <si>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</si>
  <si>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</si>
  <si>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</si>
  <si>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</si>
  <si>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</si>
  <si>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</si>
  <si>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</si>
  <si>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</si>
  <si>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</si>
  <si>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</si>
  <si>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</si>
  <si>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</si>
  <si>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</si>
  <si>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</si>
  <si>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</si>
  <si>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</si>
  <si>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</si>
  <si>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</si>
  <si>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</si>
  <si>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</si>
  <si>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</si>
  <si>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</si>
  <si>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</si>
  <si>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</si>
  <si>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</si>
  <si>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</si>
  <si>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</si>
  <si>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</si>
  <si>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</si>
  <si>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</si>
  <si>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</si>
  <si>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</si>
  <si>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</si>
  <si>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</si>
  <si>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</si>
  <si>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</si>
  <si>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</si>
  <si>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</si>
  <si>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</si>
  <si>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</si>
  <si>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</si>
  <si>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</si>
  <si>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</si>
  <si>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</si>
  <si>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</si>
  <si>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</si>
  <si>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</si>
  <si>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</si>
  <si>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</si>
  <si>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</si>
  <si>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</si>
  <si>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</si>
  <si>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</si>
  <si>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</si>
  <si>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</si>
  <si>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</si>
  <si>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</si>
  <si>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</si>
  <si>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</si>
  <si>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</si>
  <si>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</si>
  <si>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</si>
  <si>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</si>
  <si>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</si>
  <si>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</si>
  <si>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</si>
  <si>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</si>
  <si>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</si>
  <si>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</si>
  <si>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</si>
  <si>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</si>
  <si>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</si>
  <si>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</si>
  <si>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</si>
  <si>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</si>
  <si>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</si>
  <si>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</si>
  <si>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</si>
  <si>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</si>
  <si>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</si>
  <si>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</si>
  <si>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</si>
  <si>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</si>
  <si>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</si>
  <si>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</si>
  <si>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</si>
  <si>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</si>
  <si>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</si>
  <si>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</si>
  <si>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</si>
  <si>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</si>
  <si>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</si>
  <si>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</si>
  <si>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</si>
  <si>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</si>
  <si>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</si>
  <si>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</si>
  <si>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</si>
  <si>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</si>
  <si>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</si>
  <si>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</si>
  <si>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</si>
  <si>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</si>
  <si>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</si>
  <si>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</si>
  <si>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</si>
  <si>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</si>
  <si>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</si>
  <si>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</si>
  <si>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</si>
  <si>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</si>
  <si>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</si>
  <si>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</si>
  <si>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</si>
  <si>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</si>
  <si>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</si>
  <si>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</si>
  <si>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</si>
  <si>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</si>
  <si>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</si>
  <si>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</si>
  <si>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</si>
  <si>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</si>
  <si>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</si>
  <si>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</si>
  <si>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</si>
  <si>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</si>
  <si>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</si>
  <si>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</si>
  <si>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</si>
  <si>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</si>
  <si>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</si>
  <si>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</si>
  <si>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</si>
  <si>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</si>
  <si>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</si>
  <si>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</si>
  <si>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</si>
  <si>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</si>
  <si>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</si>
  <si>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</si>
  <si>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</si>
  <si>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</si>
  <si>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</si>
  <si>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</si>
  <si>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</si>
  <si>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</si>
  <si>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</si>
  <si>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</si>
  <si>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</si>
  <si>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</si>
  <si>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</si>
  <si>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</si>
  <si>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</si>
  <si>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</si>
  <si>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</si>
  <si>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</si>
  <si>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</si>
  <si>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</si>
  <si>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</si>
  <si>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</si>
  <si>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</si>
  <si>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</si>
  <si>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</si>
  <si>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</si>
  <si>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</si>
  <si>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</si>
  <si>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</si>
  <si>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</si>
  <si>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</si>
  <si>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</si>
  <si>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</si>
  <si>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</si>
  <si>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</si>
  <si>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</si>
  <si>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</si>
  <si>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</si>
  <si>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</si>
  <si>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</si>
  <si>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</si>
  <si>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</si>
  <si>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</si>
  <si>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</si>
  <si>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</si>
  <si>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</si>
  <si>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</si>
  <si>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</si>
  <si>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</si>
  <si>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</si>
  <si>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</si>
  <si>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</si>
  <si>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</si>
  <si>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</si>
  <si>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</si>
  <si>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</si>
  <si>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</si>
  <si>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</si>
  <si>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</si>
  <si>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</si>
  <si>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</si>
  <si>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</si>
  <si>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</si>
  <si>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</si>
  <si>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</si>
  <si>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</si>
  <si>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</si>
  <si>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</si>
  <si>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</si>
  <si>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</si>
  <si>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</si>
  <si>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</si>
  <si>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</si>
  <si>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</si>
  <si>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</si>
  <si>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</si>
  <si>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</si>
  <si>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</si>
  <si>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</si>
  <si>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</si>
  <si>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</si>
  <si>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</si>
  <si>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</si>
  <si>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</si>
  <si>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</si>
  <si>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</si>
  <si>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</si>
  <si>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</si>
  <si>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</si>
  <si>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</si>
  <si>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</si>
  <si>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</si>
  <si>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</si>
  <si>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</si>
  <si>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</si>
  <si>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</si>
  <si>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</si>
  <si>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</si>
  <si>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</si>
  <si>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</si>
  <si>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</si>
  <si>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</si>
  <si>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</si>
  <si>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</si>
  <si>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</si>
  <si>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</si>
  <si>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</si>
  <si>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</si>
  <si>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</si>
  <si>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</si>
  <si>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</si>
  <si>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</si>
  <si>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</si>
  <si>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</si>
  <si>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</si>
  <si>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</si>
  <si>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</si>
  <si>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</si>
  <si>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</si>
  <si>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</si>
  <si>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</si>
  <si>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</si>
  <si>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</si>
  <si>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</si>
  <si>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</si>
  <si>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</si>
  <si>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</si>
  <si>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</si>
  <si>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</si>
  <si>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</si>
  <si>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</si>
  <si>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</si>
  <si>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</si>
  <si>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</si>
  <si>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</si>
  <si>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</si>
  <si>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</si>
  <si>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</si>
  <si>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</si>
  <si>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</si>
  <si>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</si>
  <si>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</si>
  <si>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</si>
  <si>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</si>
  <si>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</si>
  <si>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</si>
  <si>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</si>
  <si>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</si>
  <si>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</si>
  <si>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</si>
  <si>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</si>
  <si>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</si>
  <si>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</si>
  <si>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</si>
  <si>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</si>
  <si>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</si>
  <si>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</si>
  <si>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</si>
  <si>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</si>
  <si>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</si>
  <si>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</si>
  <si>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</si>
  <si>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</si>
  <si>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</si>
  <si>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</si>
  <si>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</si>
  <si>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</si>
  <si>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</si>
  <si>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</si>
  <si>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</si>
  <si>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</si>
  <si>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</si>
  <si>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</si>
  <si>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</si>
  <si>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</si>
  <si>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</si>
  <si>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</si>
  <si>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</si>
  <si>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</si>
  <si>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</si>
  <si>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</si>
  <si>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</si>
  <si>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</si>
  <si>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</si>
  <si>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</si>
  <si>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</si>
  <si>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</si>
  <si>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</si>
  <si>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</si>
  <si>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</si>
  <si>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</si>
  <si>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</si>
  <si>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</si>
  <si>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</si>
  <si>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</si>
  <si>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</si>
  <si>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</si>
  <si>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</si>
  <si>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</si>
  <si>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</si>
  <si>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</si>
  <si>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</si>
  <si>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</si>
  <si>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</si>
  <si>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</si>
  <si>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</si>
  <si>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</si>
  <si>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</si>
  <si>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</si>
  <si>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</si>
  <si>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</si>
  <si>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</si>
  <si>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</si>
  <si>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</si>
  <si>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</si>
  <si>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</si>
  <si>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</si>
  <si>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</si>
  <si>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</si>
  <si>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</si>
  <si>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</si>
  <si>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</si>
  <si>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</si>
  <si>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</si>
  <si>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</si>
  <si>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</si>
  <si>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</si>
  <si>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</si>
  <si>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</si>
  <si>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</si>
  <si>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</si>
  <si>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</si>
  <si>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</si>
  <si>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</si>
  <si>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</si>
  <si>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</si>
  <si>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</si>
  <si>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</si>
  <si>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</si>
  <si>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</si>
  <si>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</si>
  <si>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</si>
  <si>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</si>
  <si>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</si>
  <si>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</si>
  <si>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</si>
  <si>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</si>
  <si>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</si>
  <si>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</si>
  <si>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</si>
  <si>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</si>
  <si>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</si>
  <si>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</si>
  <si>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</si>
  <si>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</si>
  <si>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</si>
  <si>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</si>
  <si>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</si>
  <si>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</si>
  <si>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</si>
  <si>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</si>
  <si>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</si>
  <si>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</si>
  <si>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</si>
  <si>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</si>
  <si>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</si>
  <si>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</si>
  <si>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</si>
  <si>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</si>
  <si>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</si>
  <si>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</si>
  <si>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</si>
  <si>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</si>
  <si>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</si>
  <si>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</si>
  <si>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</si>
  <si>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</si>
  <si>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</si>
  <si>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</si>
  <si>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</si>
  <si>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</si>
  <si>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</si>
  <si>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</si>
  <si>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</si>
  <si>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</si>
  <si>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</si>
  <si>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</si>
  <si>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</si>
  <si>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</si>
  <si>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</si>
  <si>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</si>
  <si>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</si>
  <si>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</si>
  <si>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</si>
  <si>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</si>
  <si>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</si>
  <si>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</si>
  <si>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</si>
  <si>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</si>
  <si>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</si>
  <si>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</si>
  <si>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</si>
  <si>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</si>
  <si>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</si>
  <si>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</si>
  <si>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</si>
  <si>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</si>
  <si>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</si>
  <si>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</si>
  <si>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</si>
  <si>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</si>
  <si>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</si>
  <si>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</si>
  <si>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</si>
  <si>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</si>
  <si>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</si>
  <si>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</si>
  <si>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</si>
  <si>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</si>
  <si>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</si>
  <si>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</si>
  <si>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</si>
  <si>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</si>
  <si>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</si>
  <si>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</si>
  <si>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</si>
  <si>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</si>
  <si>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</si>
  <si>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</si>
  <si>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</si>
  <si>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</si>
  <si>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</si>
  <si>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</si>
  <si>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</si>
  <si>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</si>
  <si>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</si>
  <si>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</si>
  <si>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</si>
  <si>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</si>
  <si>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</si>
  <si>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</si>
  <si>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</si>
  <si>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</si>
  <si>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</si>
  <si>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</si>
  <si>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</si>
  <si>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</si>
  <si>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</si>
  <si>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</si>
  <si>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</si>
  <si>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</si>
  <si>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</si>
  <si>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</si>
  <si>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</si>
  <si>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</si>
  <si>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</si>
  <si>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</si>
  <si>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</si>
  <si>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</si>
  <si>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</si>
  <si>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</si>
  <si>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</si>
  <si>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</si>
  <si>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</si>
  <si>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</si>
  <si>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</si>
  <si>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</si>
  <si>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</si>
  <si>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</si>
  <si>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</si>
  <si>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</si>
  <si>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</si>
  <si>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</si>
  <si>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</si>
  <si>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</si>
  <si>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</si>
  <si>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</si>
  <si>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</si>
  <si>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</si>
  <si>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</si>
  <si>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</si>
  <si>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</si>
  <si>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</si>
  <si>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</si>
  <si>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</si>
  <si>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</si>
  <si>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</si>
  <si>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</si>
  <si>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</si>
  <si>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</si>
  <si>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</si>
  <si>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</si>
  <si>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</si>
  <si>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</si>
  <si>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</si>
  <si>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</si>
  <si>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</si>
  <si>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</si>
  <si>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</si>
  <si>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</si>
  <si>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</si>
  <si>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</si>
  <si>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</si>
  <si>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</si>
  <si>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</si>
  <si>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</si>
  <si>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</si>
  <si>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</si>
  <si>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</si>
  <si>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</si>
  <si>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</si>
  <si>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</si>
  <si>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</si>
  <si>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</si>
  <si>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</si>
  <si>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</si>
  <si>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</si>
  <si>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</si>
  <si>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</si>
  <si>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</si>
  <si>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</si>
  <si>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</si>
  <si>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</si>
  <si>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</si>
  <si>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</si>
  <si>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</si>
  <si>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</si>
  <si>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</si>
  <si>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</si>
  <si>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</si>
  <si>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</si>
  <si>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</si>
  <si>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</si>
  <si>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</si>
  <si>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</si>
  <si>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</si>
  <si>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</si>
  <si>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</si>
  <si>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</si>
  <si>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</si>
  <si>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</si>
  <si>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</si>
  <si>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</si>
  <si>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</si>
  <si>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</si>
  <si>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</si>
  <si>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</si>
  <si>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</si>
  <si>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</si>
  <si>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</si>
  <si>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</si>
  <si>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</si>
  <si>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</si>
  <si>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</si>
  <si>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</si>
  <si>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</si>
  <si>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</si>
  <si>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</si>
  <si>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</si>
  <si>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</si>
  <si>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</si>
  <si>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</si>
  <si>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</si>
  <si>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</si>
  <si>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</si>
  <si>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</si>
  <si>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</si>
  <si>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</si>
  <si>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</si>
  <si>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</si>
  <si>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</si>
  <si>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</si>
  <si>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</si>
  <si>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</si>
  <si>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</si>
  <si>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</si>
  <si>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</si>
  <si>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</si>
  <si>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</si>
  <si>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</si>
  <si>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</si>
  <si>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</si>
  <si>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</si>
  <si>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</si>
  <si>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</si>
  <si>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</si>
  <si>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</si>
  <si>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</si>
  <si>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</si>
  <si>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</si>
  <si>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</si>
  <si>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</si>
  <si>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</si>
  <si>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</si>
  <si>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</si>
  <si>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</si>
  <si>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</si>
  <si>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</si>
  <si>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</si>
  <si>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</si>
  <si>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</si>
  <si>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</si>
  <si>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</si>
  <si>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</si>
  <si>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</si>
  <si>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</si>
  <si>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</si>
  <si>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</si>
  <si>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</si>
  <si>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</si>
  <si>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</si>
  <si>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</si>
  <si>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</si>
  <si>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</si>
  <si>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</si>
  <si>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</si>
  <si>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</si>
  <si>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</si>
  <si>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</si>
  <si>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</si>
  <si>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</si>
  <si>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</si>
  <si>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</si>
  <si>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</si>
  <si>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</si>
  <si>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</si>
  <si>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</si>
  <si>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</si>
  <si>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</si>
  <si>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</si>
  <si>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</si>
  <si>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</si>
  <si>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</si>
  <si>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</si>
  <si>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</si>
  <si>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</si>
  <si>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</si>
  <si>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</si>
  <si>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</si>
  <si>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</si>
  <si>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</si>
  <si>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</si>
  <si>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</si>
  <si>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</si>
  <si>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</si>
  <si>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</si>
  <si>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</si>
  <si>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</si>
  <si>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</si>
  <si>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</si>
  <si>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</si>
  <si>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</si>
  <si>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</si>
  <si>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</si>
  <si>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</si>
  <si>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</si>
  <si>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</si>
  <si>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</si>
  <si>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</si>
  <si>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</si>
  <si>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</si>
  <si>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</si>
  <si>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</si>
  <si>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</si>
  <si>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</si>
  <si>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</si>
  <si>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</si>
  <si>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</si>
  <si>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</si>
  <si>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</si>
  <si>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</si>
  <si>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</si>
  <si>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</si>
  <si>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</si>
  <si>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</si>
  <si>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</si>
  <si>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</si>
  <si>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</si>
  <si>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</si>
  <si>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</si>
  <si>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</si>
  <si>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</si>
  <si>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</si>
  <si>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</si>
  <si>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</si>
  <si>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</si>
  <si>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</si>
  <si>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</si>
  <si>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</si>
  <si>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</si>
  <si>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</si>
  <si>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</si>
  <si>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</si>
  <si>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</si>
  <si>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</si>
  <si>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</si>
  <si>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</si>
  <si>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</si>
  <si>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</si>
  <si>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</si>
  <si>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</si>
  <si>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</si>
  <si>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</si>
  <si>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</si>
  <si>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</si>
  <si>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</si>
  <si>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</si>
  <si>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</si>
  <si>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</si>
  <si>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</si>
  <si>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</si>
  <si>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</si>
  <si>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</si>
  <si>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</si>
  <si>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</si>
  <si>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</si>
  <si>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</si>
  <si>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</si>
  <si>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</si>
  <si>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</si>
  <si>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</si>
  <si>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</si>
  <si>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</si>
  <si>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</si>
  <si>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</si>
  <si>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</si>
  <si>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</si>
  <si>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</si>
  <si>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</si>
  <si>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</si>
  <si>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</si>
  <si>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</si>
  <si>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</si>
  <si>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</si>
  <si>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</si>
  <si>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</si>
  <si>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</si>
  <si>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</si>
  <si>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</si>
  <si>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</si>
  <si>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</si>
  <si>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</si>
  <si>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</si>
  <si>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</si>
  <si>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</si>
  <si>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</si>
  <si>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</si>
  <si>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</si>
  <si>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</si>
  <si>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</si>
  <si>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</si>
  <si>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</si>
  <si>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</si>
  <si>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</si>
  <si>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</si>
  <si>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</si>
  <si>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</si>
  <si>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</si>
  <si>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</si>
  <si>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</si>
  <si>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</si>
  <si>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</si>
  <si>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</si>
  <si>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</si>
  <si>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</si>
  <si>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</si>
  <si>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</si>
  <si>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</si>
  <si>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</si>
  <si>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</si>
  <si>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</si>
  <si>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</si>
  <si>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</si>
  <si>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</si>
  <si>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</si>
  <si>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</si>
  <si>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</si>
  <si>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</si>
  <si>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</si>
  <si>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</si>
  <si>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</si>
  <si>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</si>
  <si>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</si>
  <si>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</si>
  <si>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</si>
  <si>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</si>
  <si>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</si>
  <si>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</si>
  <si>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</si>
  <si>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</si>
  <si>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</si>
  <si>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</si>
  <si>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</si>
  <si>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</si>
  <si>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</si>
  <si>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</si>
  <si>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</si>
  <si>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</si>
  <si>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</si>
  <si>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</si>
  <si>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</si>
  <si>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</si>
  <si>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</si>
  <si>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</si>
  <si>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</si>
  <si>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</si>
  <si>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</si>
  <si>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</si>
  <si>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</si>
  <si>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</si>
  <si>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</si>
  <si>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</si>
  <si>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</si>
  <si>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</si>
  <si>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</si>
  <si>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</si>
  <si>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</si>
  <si>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</si>
  <si>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</si>
  <si>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</si>
  <si>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</si>
  <si>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</si>
  <si>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</si>
  <si>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</si>
  <si>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</si>
  <si>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</si>
  <si>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</si>
  <si>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</si>
  <si>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</si>
  <si>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</si>
  <si>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</si>
  <si>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</si>
  <si>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</si>
  <si>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</si>
  <si>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</si>
  <si>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</si>
  <si>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</si>
  <si>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</si>
  <si>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</si>
  <si>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</si>
  <si>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</si>
  <si>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</si>
  <si>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</si>
  <si>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</si>
  <si>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</si>
  <si>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</si>
  <si>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</si>
  <si>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</si>
  <si>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</si>
  <si>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</si>
  <si>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</si>
  <si>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</si>
  <si>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</si>
  <si>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</si>
  <si>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</si>
  <si>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</si>
  <si>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</si>
  <si>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</si>
  <si>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</si>
  <si>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</si>
  <si>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</si>
  <si>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</si>
  <si>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</si>
  <si>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</si>
  <si>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</si>
  <si>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</si>
  <si>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</si>
  <si>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</si>
  <si>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</si>
  <si>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</si>
  <si>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</si>
  <si>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</si>
  <si>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</si>
  <si>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</si>
  <si>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</si>
  <si>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</si>
  <si>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</si>
  <si>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</si>
  <si>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</si>
  <si>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</si>
  <si>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</si>
  <si>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</si>
  <si>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</si>
  <si>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</si>
  <si>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</si>
  <si>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</si>
  <si>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</si>
  <si>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</si>
  <si>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</si>
  <si>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</si>
  <si>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</si>
  <si>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</si>
  <si>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</si>
  <si>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</si>
  <si>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</si>
  <si>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</si>
  <si>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</si>
  <si>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</si>
  <si>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</si>
  <si>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</si>
  <si>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</si>
  <si>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</si>
  <si>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</si>
  <si>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</si>
  <si>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</si>
  <si>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</si>
  <si>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</si>
  <si>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</si>
  <si>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</si>
  <si>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</si>
  <si>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</si>
  <si>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</si>
  <si>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</si>
  <si>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</si>
  <si>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</si>
  <si>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</si>
  <si>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</si>
  <si>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</si>
  <si>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</si>
  <si>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</si>
  <si>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</si>
  <si>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</si>
  <si>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</si>
  <si>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</si>
  <si>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</si>
  <si>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</si>
  <si>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</si>
  <si>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</si>
  <si>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</si>
  <si>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</si>
  <si>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</si>
  <si>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</si>
  <si>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</si>
  <si>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</si>
  <si>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</si>
  <si>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</si>
  <si>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</si>
  <si>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</si>
  <si>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</si>
  <si>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</si>
  <si>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</si>
  <si>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</si>
  <si>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</si>
  <si>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</si>
  <si>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</si>
  <si>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</si>
  <si>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</si>
  <si>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</si>
  <si>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</si>
  <si>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</si>
  <si>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</si>
  <si>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</si>
  <si>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</si>
  <si>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</si>
  <si>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</si>
  <si>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</si>
  <si>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</si>
  <si>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</si>
  <si>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</si>
  <si>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</si>
  <si>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</si>
  <si>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</si>
  <si>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</si>
  <si>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</si>
  <si>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</si>
  <si>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</si>
  <si>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</si>
  <si>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</si>
  <si>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</si>
  <si>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</si>
  <si>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</si>
  <si>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</si>
  <si>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</si>
  <si>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</si>
  <si>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</si>
  <si>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</si>
  <si>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</si>
  <si>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</si>
  <si>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</si>
  <si>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</si>
  <si>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</si>
  <si>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</si>
  <si>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</si>
  <si>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</si>
  <si>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</si>
  <si>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</si>
  <si>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</si>
  <si>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</si>
  <si>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</si>
  <si>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</si>
  <si>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</si>
  <si>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</si>
  <si>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</si>
  <si>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</si>
  <si>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</si>
  <si>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</si>
  <si>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</si>
  <si>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</si>
  <si>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</si>
  <si>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</si>
  <si>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</si>
  <si>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</si>
  <si>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</si>
  <si>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</si>
  <si>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</si>
  <si>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</si>
  <si>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</si>
  <si>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</si>
  <si>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</si>
  <si>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</si>
  <si>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</si>
  <si>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</si>
  <si>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</si>
  <si>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</si>
  <si>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</si>
  <si>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</si>
  <si>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</si>
  <si>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</si>
  <si>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</si>
  <si>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</si>
  <si>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</si>
  <si>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</si>
  <si>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</si>
  <si>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</si>
  <si>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</si>
  <si>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</si>
  <si>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</si>
  <si>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</si>
  <si>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</si>
  <si>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</si>
  <si>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</si>
  <si>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</si>
  <si>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</si>
  <si>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</si>
  <si>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</si>
  <si>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</si>
  <si>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</si>
  <si>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</si>
  <si>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</si>
  <si>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</si>
  <si>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</si>
  <si>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</si>
  <si>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</si>
  <si>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</si>
  <si>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</si>
  <si>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</si>
  <si>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</si>
  <si>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</si>
  <si>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</si>
  <si>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</si>
  <si>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</si>
  <si>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</si>
  <si>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</si>
  <si>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</si>
  <si>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</si>
  <si>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</si>
  <si>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</si>
  <si>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</si>
  <si>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</si>
  <si>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</si>
  <si>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</si>
  <si>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</si>
  <si>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</si>
  <si>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</si>
  <si>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</si>
  <si>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</si>
  <si>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</si>
  <si>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</si>
  <si>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</si>
  <si>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</si>
  <si>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</si>
  <si>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</si>
  <si>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</si>
  <si>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</si>
  <si>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</si>
  <si>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</si>
  <si>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</si>
  <si>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</si>
  <si>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</si>
  <si>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</si>
  <si>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</si>
  <si>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</si>
  <si>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</si>
  <si>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</si>
  <si>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</si>
  <si>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</si>
  <si>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</si>
  <si>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</si>
  <si>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</si>
  <si>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</si>
  <si>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</si>
  <si>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</si>
  <si>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</si>
  <si>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</si>
  <si>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</si>
  <si>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</si>
  <si>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</si>
  <si>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</si>
  <si>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</si>
  <si>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</si>
  <si>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</si>
  <si>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</si>
  <si>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</si>
  <si>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</si>
  <si>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</si>
  <si>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</si>
  <si>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</si>
  <si>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</si>
  <si>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</si>
  <si>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</si>
  <si>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</si>
  <si>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</si>
  <si>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</si>
  <si>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</si>
  <si>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</si>
  <si>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</si>
  <si>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</si>
  <si>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</si>
  <si>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</si>
  <si>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</si>
  <si>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</si>
  <si>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</si>
  <si>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</si>
  <si>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</si>
  <si>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</si>
  <si>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</si>
  <si>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</si>
  <si>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</si>
  <si>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</si>
  <si>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</si>
  <si>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</si>
  <si>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</si>
  <si>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</si>
  <si>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</si>
  <si>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</si>
  <si>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</si>
  <si>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</si>
  <si>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</si>
  <si>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</si>
  <si>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</si>
  <si>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</si>
  <si>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</si>
  <si>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</si>
  <si>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</si>
  <si>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</si>
  <si>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</si>
  <si>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</si>
  <si>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</si>
  <si>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</si>
  <si>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</si>
  <si>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</si>
  <si>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</si>
  <si>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</si>
  <si>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</si>
  <si>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</si>
  <si>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</si>
  <si>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</si>
  <si>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</si>
  <si>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</si>
  <si>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</si>
  <si>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</si>
  <si>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</si>
  <si>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</si>
  <si>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</si>
  <si>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</si>
  <si>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</si>
  <si>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</si>
  <si>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</si>
  <si>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</si>
  <si>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</si>
  <si>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</si>
  <si>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</si>
  <si>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</si>
  <si>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</si>
  <si>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</si>
  <si>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</si>
  <si>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</si>
  <si>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</si>
  <si>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</si>
  <si>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</si>
  <si>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</si>
  <si>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</si>
  <si>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</si>
  <si>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</si>
  <si>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</si>
  <si>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</si>
  <si>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</si>
  <si>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</si>
  <si>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</si>
  <si>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</si>
  <si>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</si>
  <si>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</si>
  <si>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</si>
  <si>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</si>
  <si>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</si>
  <si>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</si>
  <si>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</si>
  <si>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</si>
  <si>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</si>
  <si>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</si>
  <si>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</si>
  <si>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</si>
  <si>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</si>
  <si>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</si>
  <si>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</si>
  <si>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</si>
  <si>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</si>
  <si>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</si>
  <si>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</si>
  <si>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</si>
  <si>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</si>
  <si>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</si>
  <si>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</si>
  <si>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</si>
  <si>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</si>
  <si>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</si>
  <si>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</si>
  <si>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</si>
  <si>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</si>
  <si>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</si>
  <si>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</si>
  <si>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</si>
  <si>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</si>
  <si>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</si>
  <si>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</si>
  <si>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</si>
  <si>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</si>
  <si>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</si>
  <si>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</si>
  <si>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</si>
  <si>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</si>
  <si>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</si>
  <si>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</si>
  <si>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</si>
  <si>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</si>
  <si>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</si>
  <si>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</si>
  <si>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</si>
  <si>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</si>
  <si>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</si>
  <si>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</si>
  <si>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</si>
  <si>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</si>
  <si>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</si>
  <si>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</si>
  <si>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</si>
  <si>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</si>
  <si>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</si>
  <si>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</si>
  <si>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</si>
  <si>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</si>
  <si>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</si>
  <si>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</si>
  <si>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</si>
  <si>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</si>
  <si>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</si>
  <si>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</si>
  <si>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</si>
  <si>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</si>
  <si>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</si>
  <si>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</si>
  <si>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</si>
  <si>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</si>
  <si>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</si>
  <si>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</si>
  <si>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</si>
  <si>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</si>
  <si>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</si>
  <si>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</si>
  <si>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</si>
  <si>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</si>
  <si>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</si>
  <si>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</si>
  <si>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</si>
  <si>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</si>
  <si>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</si>
  <si>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</si>
  <si>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</si>
  <si>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</si>
  <si>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</si>
  <si>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</si>
  <si>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</si>
  <si>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</si>
  <si>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</si>
  <si>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</si>
  <si>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</si>
  <si>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</si>
  <si>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</si>
  <si>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</si>
  <si>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</si>
  <si>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</si>
  <si>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</si>
  <si>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</si>
  <si>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</si>
  <si>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</si>
  <si>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</si>
  <si>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</si>
  <si>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</si>
  <si>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</si>
  <si>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</si>
  <si>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</si>
  <si>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</si>
  <si>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</si>
  <si>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</si>
  <si>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</si>
  <si>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</si>
  <si>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</si>
  <si>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</si>
  <si>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</si>
  <si>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</si>
  <si>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</si>
  <si>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</si>
  <si>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</si>
  <si>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</si>
  <si>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</si>
  <si>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</si>
  <si>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</si>
  <si>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</si>
  <si>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</si>
  <si>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</si>
  <si>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</si>
  <si>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</si>
  <si>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</si>
  <si>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</si>
  <si>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</si>
  <si>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</si>
  <si>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</si>
  <si>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</si>
  <si>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</si>
  <si>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</si>
  <si>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</si>
  <si>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</si>
  <si>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</si>
  <si>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</si>
  <si>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</si>
  <si>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</si>
  <si>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</si>
  <si>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</si>
  <si>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</si>
  <si>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</si>
  <si>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</si>
  <si>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</si>
  <si>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</si>
  <si>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</si>
  <si>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</si>
  <si>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</si>
  <si>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</si>
  <si>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</si>
  <si>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</si>
  <si>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</si>
  <si>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</si>
  <si>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</si>
  <si>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</si>
  <si>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</si>
  <si>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</si>
  <si>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</si>
  <si>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</si>
  <si>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</si>
  <si>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</si>
  <si>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</si>
  <si>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</si>
  <si>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</si>
  <si>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</si>
  <si>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</si>
  <si>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</si>
  <si>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</si>
  <si>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</si>
  <si>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</si>
  <si>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</si>
  <si>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</si>
  <si>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</si>
  <si>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</si>
  <si>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</si>
  <si>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</si>
  <si>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</si>
  <si>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</si>
  <si>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</si>
  <si>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</si>
  <si>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</si>
  <si>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</si>
  <si>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</si>
  <si>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</si>
  <si>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</si>
  <si>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</si>
  <si>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</si>
  <si>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</si>
  <si>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</si>
  <si>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</si>
  <si>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</si>
  <si>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</si>
  <si>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</si>
  <si>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</si>
  <si>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</si>
  <si>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</si>
  <si>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</si>
  <si>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</si>
  <si>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</si>
  <si>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</si>
  <si>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</si>
  <si>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</si>
  <si>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</si>
  <si>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</si>
  <si>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</si>
  <si>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</si>
  <si>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</si>
  <si>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</si>
  <si>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</si>
  <si>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</si>
  <si>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</si>
  <si>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</si>
  <si>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</si>
  <si>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</si>
  <si>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</si>
  <si>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</si>
  <si>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</si>
  <si>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</si>
  <si>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</si>
  <si>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</si>
  <si>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</si>
  <si>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</si>
  <si>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</si>
  <si>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</si>
  <si>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</si>
  <si>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</si>
  <si>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</si>
  <si>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</si>
  <si>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</si>
  <si>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</si>
  <si>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</si>
  <si>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</si>
  <si>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</si>
  <si>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</si>
  <si>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</si>
  <si>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</si>
  <si>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</si>
  <si>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</si>
  <si>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</si>
  <si>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</si>
  <si>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</si>
  <si>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</si>
  <si>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</si>
  <si>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</si>
  <si>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</si>
  <si>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</si>
  <si>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</si>
  <si>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</si>
  <si>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</si>
  <si>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</si>
  <si>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</si>
  <si>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</si>
  <si>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</si>
  <si>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</si>
  <si>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</si>
  <si>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</si>
  <si>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</si>
  <si>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</si>
  <si>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</si>
  <si>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</si>
  <si>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</si>
  <si>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</si>
  <si>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</si>
  <si>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</si>
  <si>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</si>
  <si>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</si>
  <si>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</si>
  <si>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</si>
  <si>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</si>
  <si>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</si>
  <si>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</si>
  <si>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</si>
  <si>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</si>
  <si>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</si>
  <si>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</si>
  <si>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</si>
  <si>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</si>
  <si>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</si>
  <si>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</si>
  <si>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</si>
  <si>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</si>
  <si>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</si>
  <si>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</si>
  <si>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</si>
  <si>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</si>
  <si>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</si>
  <si>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</si>
  <si>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</si>
  <si>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</si>
  <si>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</si>
  <si>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</si>
  <si>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</si>
  <si>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</si>
  <si>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</si>
  <si>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</si>
  <si>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</si>
  <si>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</si>
  <si>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</si>
  <si>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</si>
  <si>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</si>
  <si>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</si>
  <si>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</si>
  <si>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</si>
  <si>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</si>
  <si>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</si>
  <si>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</si>
  <si>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</si>
  <si>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</si>
  <si>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</si>
  <si>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</si>
  <si>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</si>
  <si>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</si>
  <si>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</si>
  <si>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</si>
  <si>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</si>
  <si>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</si>
  <si>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</si>
  <si>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</si>
  <si>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</si>
  <si>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</si>
  <si>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</si>
  <si>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</si>
  <si>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</si>
  <si>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</si>
  <si>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</si>
  <si>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</si>
  <si>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</si>
  <si>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</si>
  <si>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</si>
  <si>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</si>
  <si>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</si>
  <si>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</si>
  <si>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</si>
  <si>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</si>
  <si>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</si>
  <si>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</si>
  <si>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</si>
  <si>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</si>
  <si>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</si>
  <si>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</si>
  <si>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</si>
  <si>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</si>
  <si>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</si>
  <si>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</si>
  <si>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</si>
  <si>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</si>
  <si>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</si>
  <si>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</si>
  <si>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</si>
  <si>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</si>
  <si>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</si>
  <si>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</si>
  <si>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</si>
  <si>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</si>
  <si>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</si>
  <si>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</si>
  <si>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</si>
  <si>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</si>
  <si>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</si>
  <si>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</si>
  <si>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</si>
  <si>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</si>
  <si>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</si>
  <si>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</si>
  <si>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</si>
  <si>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</si>
  <si>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</si>
  <si>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</si>
  <si>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</si>
  <si>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</si>
  <si>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</si>
  <si>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</si>
  <si>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</si>
  <si>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</si>
  <si>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</si>
  <si>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</si>
  <si>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</si>
  <si>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</si>
  <si>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</si>
  <si>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</si>
  <si>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</si>
  <si>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</si>
  <si>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</si>
  <si>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</si>
  <si>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</si>
  <si>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</si>
  <si>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</si>
  <si>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</si>
  <si>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</si>
  <si>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</si>
  <si>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</si>
  <si>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</si>
  <si>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</si>
  <si>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</si>
  <si>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</si>
  <si>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</si>
  <si>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</si>
  <si>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</si>
  <si>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</si>
  <si>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</si>
  <si>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</si>
  <si>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</si>
  <si>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</si>
  <si>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</si>
  <si>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</si>
  <si>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</si>
  <si>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</si>
  <si>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</si>
  <si>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</si>
  <si>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</si>
  <si>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</si>
  <si>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</si>
  <si>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</si>
  <si>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</si>
  <si>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</si>
  <si>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</si>
  <si>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</si>
  <si>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</si>
  <si>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</si>
  <si>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</si>
  <si>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</si>
  <si>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</si>
  <si>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</si>
  <si>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</si>
  <si>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</si>
  <si>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</si>
  <si>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</si>
  <si>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</si>
  <si>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</si>
  <si>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</si>
  <si>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</si>
  <si>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</si>
  <si>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</si>
  <si>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</si>
  <si>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</si>
  <si>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</si>
  <si>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</si>
  <si>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</si>
  <si>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</si>
  <si>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</si>
  <si>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</si>
  <si>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</si>
  <si>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</si>
  <si>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</si>
  <si>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</si>
  <si>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</si>
  <si>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</si>
  <si>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</si>
  <si>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</si>
  <si>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</si>
  <si>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</si>
  <si>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</si>
  <si>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</si>
  <si>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</si>
  <si>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</si>
  <si>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</si>
  <si>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</si>
  <si>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</si>
  <si>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</si>
  <si>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</si>
  <si>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</si>
  <si>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</si>
  <si>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</si>
  <si>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</si>
  <si>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</si>
  <si>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</si>
  <si>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</si>
  <si>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</si>
  <si>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</si>
  <si>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</si>
  <si>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</si>
  <si>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</si>
  <si>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</si>
  <si>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</si>
  <si>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</si>
  <si>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</si>
  <si>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</si>
  <si>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</si>
  <si>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</si>
  <si>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</si>
  <si>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</si>
  <si>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</si>
  <si>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</si>
  <si>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</si>
  <si>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</si>
  <si>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</si>
  <si>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</si>
  <si>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</si>
  <si>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</si>
  <si>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</si>
  <si>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</si>
  <si>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</si>
  <si>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</si>
  <si>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</si>
  <si>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</si>
  <si>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</si>
  <si>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</si>
  <si>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</si>
  <si>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</si>
  <si>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</si>
  <si>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</si>
  <si>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</si>
  <si>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</si>
  <si>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</si>
  <si>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</si>
  <si>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</si>
  <si>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</si>
  <si>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</si>
  <si>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</si>
  <si>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</si>
  <si>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</si>
  <si>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</si>
  <si>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</si>
  <si>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</si>
  <si>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</si>
  <si>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</si>
  <si>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</si>
  <si>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</si>
  <si>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</si>
  <si>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</si>
  <si>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</si>
  <si>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</si>
  <si>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</si>
  <si>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</si>
  <si>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</si>
  <si>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</si>
  <si>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</si>
  <si>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</si>
  <si>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</si>
  <si>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</si>
  <si>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</si>
  <si>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</si>
  <si>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</si>
  <si>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</si>
  <si>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</si>
  <si>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</si>
  <si>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</si>
  <si>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</si>
  <si>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</si>
  <si>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</si>
  <si>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</si>
  <si>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</si>
  <si>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</si>
  <si>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</si>
  <si>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</si>
  <si>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</si>
  <si>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</si>
  <si>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</si>
  <si>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</si>
  <si>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</si>
  <si>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</si>
  <si>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</si>
  <si>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</si>
  <si>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</si>
  <si>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</si>
  <si>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</si>
  <si>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</si>
  <si>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</si>
  <si>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</si>
  <si>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</si>
  <si>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</si>
  <si>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</si>
  <si>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</si>
  <si>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</si>
  <si>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</si>
  <si>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</si>
  <si>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</si>
  <si>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</si>
  <si>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</si>
  <si>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</si>
  <si>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</si>
  <si>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</si>
  <si>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</si>
  <si>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</si>
  <si>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</si>
  <si>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</si>
  <si>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</si>
  <si>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</si>
  <si>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</si>
  <si>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</si>
  <si>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</si>
  <si>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</si>
  <si>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</si>
  <si>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</si>
  <si>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</si>
  <si>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</si>
  <si>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</si>
  <si>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</si>
  <si>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</si>
  <si>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</si>
  <si>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</si>
  <si>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</si>
  <si>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</si>
  <si>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</si>
  <si>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</si>
  <si>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</si>
  <si>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</si>
  <si>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</si>
  <si>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</si>
  <si>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</si>
  <si>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</si>
  <si>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</si>
  <si>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</si>
  <si>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</si>
  <si>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</si>
  <si>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</si>
  <si>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</si>
  <si>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</si>
  <si>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</si>
  <si>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</si>
  <si>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</si>
  <si>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</si>
  <si>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</si>
  <si>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</si>
  <si>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</si>
  <si>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</si>
  <si>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</si>
  <si>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</si>
  <si>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</si>
  <si>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</si>
  <si>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</si>
  <si>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</si>
  <si>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</si>
  <si>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</si>
  <si>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</si>
  <si>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</si>
  <si>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</si>
  <si>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</si>
  <si>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</si>
  <si>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</si>
  <si>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</si>
  <si>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</si>
  <si>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</si>
  <si>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</si>
  <si>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</si>
  <si>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</si>
  <si>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</si>
  <si>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</si>
  <si>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</si>
  <si>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</si>
  <si>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</si>
  <si>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</si>
  <si>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</si>
  <si>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</si>
  <si>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</si>
  <si>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</si>
  <si>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</si>
  <si>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</si>
  <si>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</si>
  <si>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</si>
  <si>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</si>
  <si>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</si>
  <si>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</si>
  <si>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</si>
  <si>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</si>
  <si>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</si>
  <si>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</si>
  <si>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</si>
  <si>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</si>
  <si>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</si>
  <si>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</si>
  <si>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</si>
  <si>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</si>
  <si>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</si>
  <si>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</si>
  <si>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</si>
  <si>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</si>
  <si>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</si>
  <si>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</si>
  <si>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</si>
  <si>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</si>
  <si>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</si>
  <si>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</si>
  <si>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</si>
  <si>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</si>
  <si>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</si>
  <si>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</si>
  <si>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</si>
  <si>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</si>
  <si>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</si>
  <si>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</si>
  <si>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</si>
  <si>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</si>
  <si>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</si>
  <si>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</si>
  <si>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</si>
  <si>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</si>
  <si>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</si>
  <si>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</si>
  <si>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</si>
  <si>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</si>
  <si>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</si>
  <si>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</si>
  <si>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</si>
  <si>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</si>
  <si>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</si>
  <si>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</si>
  <si>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</si>
  <si>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</si>
  <si>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</si>
  <si>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</si>
  <si>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</si>
  <si>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</si>
  <si>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</si>
  <si>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</si>
  <si>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</si>
  <si>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</si>
  <si>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</si>
  <si>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</si>
  <si>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</si>
  <si>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</si>
  <si>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</si>
  <si>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</si>
  <si>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</si>
  <si>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</si>
  <si>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</si>
  <si>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</si>
  <si>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</si>
  <si>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</si>
  <si>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</si>
  <si>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</si>
  <si>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</si>
  <si>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</si>
  <si>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</si>
  <si>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</si>
  <si>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</si>
  <si>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</si>
  <si>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</si>
  <si>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</si>
  <si>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</si>
  <si>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</si>
  <si>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</si>
  <si>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</si>
  <si>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</si>
  <si>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</si>
  <si>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</si>
  <si>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</si>
  <si>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</si>
  <si>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</si>
  <si>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</si>
  <si>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</si>
  <si>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</si>
  <si>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</si>
  <si>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</si>
  <si>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</si>
  <si>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</si>
  <si>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</si>
  <si>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</si>
  <si>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</si>
  <si>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</si>
  <si>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</si>
  <si>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</si>
  <si>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</si>
  <si>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</si>
  <si>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</si>
  <si>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</si>
  <si>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</si>
  <si>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</si>
  <si>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</si>
  <si>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</si>
  <si>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</si>
  <si>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</si>
  <si>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</si>
  <si>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</si>
  <si>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</si>
  <si>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</si>
  <si>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</si>
  <si>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</si>
  <si>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</si>
  <si>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</si>
  <si>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</si>
  <si>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</si>
  <si>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</si>
  <si>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</si>
  <si>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</si>
  <si>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</si>
  <si>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</si>
  <si>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</si>
  <si>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</si>
  <si>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</si>
  <si>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</si>
  <si>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</si>
  <si>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</si>
  <si>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</si>
  <si>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</si>
  <si>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</si>
  <si>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</si>
  <si>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</si>
  <si>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</si>
  <si>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</si>
  <si>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</si>
  <si>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</si>
  <si>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</si>
  <si>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</si>
  <si>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</si>
  <si>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</si>
  <si>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</si>
  <si>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</si>
  <si>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</si>
  <si>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</si>
  <si>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</si>
  <si>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</si>
  <si>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</si>
  <si>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</si>
  <si>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</si>
  <si>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</si>
  <si>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</si>
  <si>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</si>
  <si>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</si>
  <si>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</si>
  <si>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</si>
  <si>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</si>
  <si>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</si>
  <si>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</si>
  <si>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</si>
  <si>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</si>
  <si>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</si>
  <si>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</si>
  <si>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</si>
  <si>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</si>
  <si>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</si>
  <si>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</si>
  <si>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</si>
  <si>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</si>
  <si>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</si>
  <si>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</si>
  <si>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</si>
  <si>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</si>
  <si>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</si>
  <si>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</si>
  <si>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</si>
  <si>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</si>
  <si>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</si>
  <si>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</si>
  <si>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</si>
  <si>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</si>
  <si>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</si>
  <si>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</si>
  <si>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</si>
  <si>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</si>
  <si>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</si>
  <si>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</si>
  <si>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</si>
  <si>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</si>
  <si>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</si>
  <si>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</si>
  <si>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</si>
  <si>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</si>
  <si>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</si>
  <si>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</si>
  <si>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</si>
  <si>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</si>
  <si>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</si>
  <si>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</si>
  <si>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</si>
  <si>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</si>
  <si>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</si>
  <si>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</si>
  <si>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</si>
  <si>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</si>
  <si>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</si>
  <si>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</si>
  <si>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</si>
  <si>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</si>
  <si>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</si>
  <si>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</si>
  <si>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</si>
  <si>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</si>
  <si>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</si>
  <si>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</si>
  <si>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</si>
  <si>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</si>
  <si>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</si>
  <si>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</si>
  <si>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</si>
  <si>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</si>
  <si>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</si>
  <si>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</si>
  <si>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</si>
  <si>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</si>
  <si>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</si>
  <si>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</si>
  <si>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</si>
  <si>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</si>
  <si>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</si>
  <si>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</si>
  <si>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</si>
  <si>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</si>
  <si>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</si>
  <si>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</si>
  <si>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</si>
  <si>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</si>
  <si>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</si>
  <si>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</si>
  <si>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</si>
  <si>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</si>
  <si>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</si>
  <si>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</si>
  <si>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</si>
  <si>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</si>
  <si>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</si>
  <si>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</si>
  <si>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</si>
  <si>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</si>
  <si>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</si>
  <si>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</si>
  <si>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</si>
  <si>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</si>
  <si>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</si>
  <si>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</si>
  <si>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</si>
  <si>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</si>
  <si>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</si>
  <si>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</si>
  <si>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</si>
  <si>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</si>
  <si>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</si>
  <si>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</si>
  <si>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</si>
  <si>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</si>
  <si>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</si>
  <si>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</si>
  <si>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</si>
  <si>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</si>
  <si>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</si>
  <si>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</si>
  <si>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</si>
  <si>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</si>
  <si>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</si>
  <si>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</si>
  <si>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</si>
  <si>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</si>
  <si>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</si>
  <si>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</si>
  <si>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</si>
  <si>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</si>
  <si>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</si>
  <si>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</si>
  <si>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</si>
  <si>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</si>
  <si>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</si>
  <si>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</si>
  <si>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</si>
  <si>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</si>
  <si>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</si>
  <si>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</si>
  <si>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</si>
  <si>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</si>
  <si>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</si>
  <si>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</si>
  <si>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</si>
  <si>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</si>
  <si>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</si>
  <si>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</si>
  <si>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</si>
  <si>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</si>
  <si>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</si>
  <si>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</si>
  <si>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</si>
  <si>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</si>
  <si>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</si>
  <si>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</si>
  <si>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</si>
  <si>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</si>
  <si>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</si>
  <si>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</si>
  <si>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</si>
  <si>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</si>
  <si>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</si>
  <si>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</si>
  <si>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</si>
  <si>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</si>
  <si>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</si>
  <si>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</si>
  <si>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</si>
  <si>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</si>
  <si>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</si>
  <si>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</si>
  <si>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</si>
  <si>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</si>
  <si>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</si>
  <si>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</si>
  <si>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</si>
  <si>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</si>
  <si>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</si>
  <si>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</si>
  <si>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</si>
  <si>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</si>
  <si>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</si>
  <si>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</si>
  <si>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</si>
  <si>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</si>
  <si>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</si>
  <si>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</si>
  <si>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</si>
  <si>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</si>
  <si>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</si>
  <si>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</si>
  <si>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</si>
  <si>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</si>
  <si>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</si>
  <si>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</si>
  <si>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</si>
  <si>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</si>
  <si>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</si>
  <si>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</si>
  <si>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</si>
  <si>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</si>
  <si>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</si>
  <si>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</si>
  <si>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</si>
  <si>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</si>
  <si>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</si>
  <si>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</si>
  <si>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</si>
  <si>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</si>
  <si>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</si>
  <si>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</si>
  <si>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</si>
  <si>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</si>
  <si>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</si>
  <si>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</si>
  <si>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</si>
  <si>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</si>
  <si>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</si>
  <si>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</si>
  <si>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</si>
  <si>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</si>
  <si>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</si>
  <si>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</si>
  <si>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</si>
  <si>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</si>
  <si>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</si>
  <si>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</si>
  <si>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</si>
  <si>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</si>
  <si>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</si>
  <si>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</si>
  <si>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</si>
  <si>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</si>
  <si>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</si>
  <si>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</si>
  <si>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</si>
  <si>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</si>
  <si>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</si>
  <si>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</si>
  <si>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</si>
  <si>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</si>
  <si>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</si>
  <si>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</si>
  <si>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</si>
  <si>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</si>
  <si>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</si>
  <si>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</si>
  <si>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</si>
  <si>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</si>
  <si>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</si>
  <si>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</si>
  <si>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</si>
  <si>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</si>
  <si>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</si>
  <si>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</si>
  <si>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</si>
  <si>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</si>
  <si>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</si>
  <si>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</si>
  <si>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</si>
  <si>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</si>
  <si>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</si>
  <si>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</si>
  <si>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</si>
  <si>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</si>
  <si>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</si>
  <si>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</si>
  <si>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</si>
  <si>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</si>
  <si>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</si>
  <si>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</si>
  <si>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</si>
  <si>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</si>
  <si>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</si>
  <si>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</si>
  <si>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</si>
  <si>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</si>
  <si>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</si>
  <si>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</si>
  <si>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</si>
  <si>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</si>
  <si>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</si>
  <si>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</si>
  <si>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</si>
  <si>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</si>
  <si>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</si>
  <si>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</si>
  <si>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</si>
  <si>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</si>
  <si>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</si>
  <si>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</si>
  <si>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</si>
  <si>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</si>
  <si>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</si>
  <si>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</si>
  <si>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</si>
  <si>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</si>
  <si>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</si>
  <si>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</si>
  <si>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</si>
  <si>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</si>
  <si>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</si>
  <si>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</si>
  <si>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</si>
  <si>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</si>
  <si>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</si>
  <si>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</si>
  <si>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</si>
  <si>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</si>
  <si>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</si>
  <si>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</si>
  <si>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</si>
  <si>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</si>
  <si>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</si>
  <si>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</si>
  <si>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</si>
  <si>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</si>
  <si>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</si>
  <si>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</si>
  <si>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</si>
  <si>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</si>
  <si>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</si>
  <si>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</si>
  <si>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</si>
  <si>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</si>
  <si>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</si>
  <si>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</si>
  <si>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</si>
  <si>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</si>
  <si>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</si>
  <si>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</si>
  <si>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</si>
  <si>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</si>
  <si>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</si>
  <si>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</si>
  <si>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</si>
  <si>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</si>
  <si>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</si>
  <si>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</si>
  <si>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</si>
  <si>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</si>
  <si>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</si>
  <si>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</si>
  <si>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</si>
  <si>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</si>
  <si>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</si>
  <si>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</si>
  <si>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</si>
  <si>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</si>
  <si>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</si>
  <si>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</si>
  <si>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</si>
  <si>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</si>
  <si>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</si>
  <si>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</si>
  <si>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</si>
  <si>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</si>
  <si>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</si>
  <si>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</si>
  <si>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</si>
  <si>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</si>
  <si>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</si>
  <si>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</si>
  <si>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</si>
  <si>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</si>
  <si>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</si>
  <si>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</si>
  <si>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</si>
  <si>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</si>
  <si>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</si>
  <si>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</si>
  <si>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</si>
  <si>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</si>
  <si>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</si>
  <si>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</si>
  <si>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</si>
  <si>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</si>
  <si>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</si>
  <si>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</si>
  <si>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</si>
  <si>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</si>
  <si>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</si>
  <si>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</si>
  <si>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</si>
  <si>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</si>
  <si>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</si>
  <si>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</si>
  <si>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</si>
  <si>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</si>
  <si>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</si>
  <si>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</si>
  <si>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</si>
  <si>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</si>
  <si>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</si>
  <si>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</si>
  <si>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</si>
  <si>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</si>
  <si>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</si>
  <si>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</si>
  <si>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</si>
  <si>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</si>
  <si>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</si>
  <si>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</si>
  <si>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</si>
  <si>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</si>
  <si>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</si>
  <si>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</si>
  <si>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</si>
  <si>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</si>
  <si>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</si>
  <si>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</si>
  <si>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</si>
  <si>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</si>
  <si>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</si>
  <si>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</si>
  <si>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</si>
  <si>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</si>
  <si>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</si>
  <si>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</si>
  <si>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</si>
  <si>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</si>
  <si>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</si>
  <si>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</si>
  <si>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</si>
  <si>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</si>
  <si>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</si>
  <si>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</si>
  <si>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</si>
  <si>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</si>
  <si>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</si>
  <si>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</si>
  <si>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</si>
  <si>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</si>
  <si>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</si>
  <si>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</si>
  <si>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</si>
  <si>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</si>
  <si>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</si>
  <si>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</si>
  <si>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</si>
  <si>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</si>
  <si>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</si>
  <si>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</si>
  <si>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</si>
  <si>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</si>
  <si>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</si>
  <si>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</si>
  <si>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</si>
  <si>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</si>
  <si>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</si>
  <si>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</si>
  <si>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</si>
  <si>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</si>
  <si>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</si>
  <si>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</si>
  <si>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</si>
  <si>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</si>
  <si>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</si>
  <si>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</si>
  <si>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</si>
  <si>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</si>
  <si>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</si>
  <si>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</si>
  <si>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</si>
  <si>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</si>
  <si>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</si>
  <si>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</si>
  <si>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</si>
  <si>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</si>
  <si>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</si>
  <si>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</si>
  <si>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</si>
  <si>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</si>
  <si>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</si>
  <si>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</si>
  <si>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</si>
  <si>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</si>
  <si>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</si>
  <si>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</si>
  <si>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</si>
  <si>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</si>
  <si>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</si>
  <si>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</si>
  <si>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</si>
  <si>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</si>
  <si>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</si>
  <si>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</si>
  <si>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</si>
  <si>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</si>
  <si>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</si>
  <si>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</si>
  <si>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</si>
  <si>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</si>
  <si>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</si>
  <si>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</si>
  <si>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</si>
  <si>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</si>
  <si>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</si>
  <si>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</si>
  <si>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</si>
  <si>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</si>
  <si>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</si>
  <si>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</si>
  <si>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</si>
  <si>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</si>
  <si>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</si>
  <si>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</si>
  <si>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</si>
  <si>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</si>
  <si>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</si>
  <si>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</si>
  <si>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</si>
  <si>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</si>
  <si>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</si>
  <si>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</si>
  <si>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</si>
  <si>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</si>
  <si>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</si>
  <si>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</si>
  <si>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</si>
  <si>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</si>
  <si>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</si>
  <si>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</si>
  <si>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</si>
  <si>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</si>
  <si>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</si>
  <si>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</si>
  <si>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</si>
  <si>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</si>
  <si>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</si>
  <si>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</si>
  <si>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</si>
  <si>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</si>
  <si>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</si>
  <si>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</si>
  <si>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</si>
  <si>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</si>
  <si>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</si>
  <si>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</si>
  <si>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</si>
  <si>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</si>
  <si>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</si>
  <si>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</si>
  <si>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</si>
  <si>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</si>
  <si>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</si>
  <si>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</si>
  <si>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</si>
  <si>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</si>
  <si>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</si>
  <si>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</si>
  <si>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</si>
  <si>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</si>
  <si>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</si>
  <si>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</si>
  <si>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</si>
  <si>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</si>
  <si>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</si>
  <si>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</si>
  <si>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</si>
  <si>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</si>
  <si>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</si>
  <si>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</si>
  <si>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</si>
  <si>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</si>
  <si>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</si>
  <si>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</si>
  <si>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</si>
  <si>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</si>
  <si>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</si>
  <si>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</si>
  <si>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</si>
  <si>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</si>
  <si>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</si>
  <si>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</si>
  <si>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</si>
  <si>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</si>
  <si>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</si>
  <si>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</si>
  <si>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</si>
  <si>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</si>
  <si>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</si>
  <si>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</si>
  <si>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</si>
  <si>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</si>
  <si>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</si>
  <si>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</si>
  <si>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</si>
  <si>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</si>
  <si>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</si>
  <si>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</si>
  <si>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</si>
  <si>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</si>
  <si>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</si>
  <si>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</si>
  <si>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</si>
  <si>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</si>
  <si>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</si>
  <si>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</si>
  <si>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</si>
  <si>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</si>
  <si>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</si>
  <si>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</si>
  <si>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</si>
  <si>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</si>
  <si>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</si>
  <si>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</si>
  <si>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</si>
  <si>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</si>
  <si>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</si>
  <si>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</si>
  <si>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</si>
  <si>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</si>
  <si>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</si>
  <si>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</si>
  <si>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</si>
  <si>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</si>
  <si>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</si>
  <si>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</si>
  <si>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</si>
  <si>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</si>
  <si>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</si>
  <si>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</si>
  <si>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</si>
  <si>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</si>
  <si>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</si>
  <si>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</si>
  <si>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</si>
  <si>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</si>
  <si>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</si>
  <si>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</si>
  <si>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</si>
  <si>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</si>
  <si>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</si>
  <si>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</si>
  <si>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</si>
  <si>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</si>
  <si>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</si>
  <si>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</si>
  <si>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</si>
  <si>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</si>
  <si>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</si>
  <si>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</si>
  <si>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</si>
  <si>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</si>
  <si>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</si>
  <si>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</si>
  <si>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</si>
  <si>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</si>
  <si>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</si>
  <si>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</si>
  <si>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</si>
  <si>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</si>
  <si>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</si>
  <si>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</si>
  <si>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</si>
  <si>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</si>
  <si>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</si>
  <si>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</si>
  <si>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</si>
  <si>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</si>
  <si>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</si>
  <si>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</si>
  <si>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</si>
  <si>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</si>
  <si>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</si>
  <si>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</si>
  <si>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</si>
  <si>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</si>
  <si>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</si>
  <si>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</si>
  <si>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</si>
  <si>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</si>
  <si>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</si>
  <si>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</si>
  <si>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</si>
  <si>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</si>
  <si>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</si>
  <si>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</si>
  <si>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</si>
  <si>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</si>
  <si>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</si>
  <si>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</si>
  <si>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</si>
  <si>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</si>
  <si>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</si>
  <si>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</si>
  <si>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</si>
  <si>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</si>
  <si>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</si>
  <si>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</si>
  <si>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</si>
  <si>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</si>
  <si>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</si>
  <si>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</si>
  <si>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</si>
  <si>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</si>
  <si>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</si>
  <si>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</si>
  <si>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</si>
  <si>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</si>
  <si>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</si>
  <si>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</si>
  <si>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</si>
  <si>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</si>
  <si>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</si>
  <si>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</si>
  <si>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</si>
  <si>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</si>
  <si>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</si>
  <si>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</si>
  <si>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</si>
  <si>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</si>
  <si>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</si>
  <si>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</si>
  <si>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</si>
  <si>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</si>
  <si>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</si>
  <si>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</si>
  <si>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</si>
  <si>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</si>
  <si>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</si>
  <si>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</si>
  <si>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</si>
  <si>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</si>
  <si>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</si>
  <si>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</si>
  <si>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</si>
  <si>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</si>
  <si>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</si>
  <si>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</si>
  <si>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</si>
  <si>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</si>
  <si>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</si>
  <si>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</si>
  <si>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</si>
  <si>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</si>
  <si>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</si>
  <si>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</si>
  <si>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</si>
  <si>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</si>
  <si>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</si>
  <si>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</si>
  <si>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</si>
  <si>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</si>
  <si>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</si>
  <si>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</si>
  <si>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</si>
  <si>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</si>
  <si>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</si>
  <si>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</si>
  <si>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</si>
  <si>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</si>
  <si>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</si>
  <si>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</si>
  <si>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</si>
  <si>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</si>
  <si>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</si>
  <si>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</si>
  <si>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</si>
  <si>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</si>
  <si>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</si>
  <si>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</si>
  <si>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</si>
  <si>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</si>
  <si>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</si>
  <si>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</si>
  <si>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</si>
  <si>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</si>
  <si>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</si>
  <si>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</si>
  <si>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</si>
  <si>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</si>
  <si>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</si>
  <si>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</si>
  <si>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</si>
  <si>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</si>
  <si>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</si>
  <si>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</si>
  <si>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</si>
  <si>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</si>
  <si>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</si>
  <si>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</si>
  <si>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</si>
  <si>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</si>
  <si>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</si>
  <si>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</si>
  <si>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</si>
  <si>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</si>
  <si>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</si>
  <si>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</si>
  <si>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</si>
  <si>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</si>
  <si>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</si>
  <si>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</si>
  <si>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</si>
  <si>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</si>
  <si>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</si>
  <si>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</si>
  <si>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</si>
  <si>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</si>
  <si>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</si>
  <si>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</si>
  <si>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</si>
  <si>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</si>
  <si>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</si>
  <si>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</si>
  <si>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</si>
  <si>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</si>
  <si>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</si>
  <si>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</si>
  <si>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</si>
  <si>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</si>
  <si>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</si>
  <si>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</si>
  <si>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</si>
  <si>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</si>
  <si>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</si>
  <si>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</si>
  <si>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</si>
  <si>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</si>
  <si>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</si>
  <si>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</si>
  <si>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</si>
  <si>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</si>
  <si>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</si>
  <si>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</si>
  <si>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</si>
  <si>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</si>
  <si>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</si>
  <si>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</si>
  <si>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</si>
  <si>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</si>
  <si>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</si>
  <si>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</si>
  <si>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</si>
  <si>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</si>
  <si>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</si>
  <si>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</si>
  <si>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</si>
  <si>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</si>
  <si>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</si>
  <si>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</si>
  <si>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</si>
  <si>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</si>
  <si>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</si>
  <si>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</si>
  <si>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</si>
  <si>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</si>
  <si>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</si>
  <si>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</si>
  <si>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</si>
  <si>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</si>
  <si>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</si>
  <si>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</si>
  <si>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</si>
  <si>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</si>
  <si>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</si>
  <si>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</si>
  <si>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</si>
  <si>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</si>
  <si>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</si>
  <si>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</si>
  <si>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</si>
  <si>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</si>
  <si>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</si>
  <si>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</si>
  <si>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</si>
  <si>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</si>
  <si>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</si>
  <si>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</si>
  <si>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</si>
  <si>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</si>
  <si>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</si>
  <si>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</si>
  <si>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</si>
  <si>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</si>
  <si>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</si>
  <si>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</si>
  <si>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</si>
  <si>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</si>
  <si>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</si>
  <si>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</si>
  <si>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</si>
  <si>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</si>
  <si>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</si>
  <si>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</si>
  <si>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</si>
  <si>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</si>
  <si>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</si>
  <si>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</si>
  <si>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</si>
  <si>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</si>
  <si>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</si>
  <si>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</si>
  <si>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</si>
  <si>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</si>
  <si>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</si>
  <si>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</si>
  <si>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</si>
  <si>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</si>
  <si>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</si>
  <si>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</si>
  <si>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</si>
  <si>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</si>
  <si>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</si>
  <si>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</si>
  <si>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</si>
  <si>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</si>
  <si>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</si>
  <si>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</si>
  <si>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</si>
  <si>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</si>
  <si>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</si>
  <si>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</si>
  <si>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</si>
  <si>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</si>
  <si>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</si>
  <si>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</si>
  <si>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</si>
  <si>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</si>
  <si>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</si>
  <si>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</si>
  <si>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</si>
  <si>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</si>
  <si>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</si>
  <si>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</si>
  <si>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</si>
  <si>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</si>
  <si>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</si>
  <si>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</si>
  <si>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</si>
  <si>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</si>
  <si>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</si>
  <si>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</si>
  <si>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</si>
  <si>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</si>
  <si>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</si>
  <si>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</si>
  <si>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</si>
  <si>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</si>
  <si>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</si>
  <si>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</si>
  <si>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</si>
  <si>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</si>
  <si>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</si>
  <si>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</si>
  <si>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</si>
  <si>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</si>
  <si>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</si>
  <si>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</si>
  <si>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</si>
  <si>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</si>
  <si>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</si>
  <si>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</si>
  <si>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</si>
  <si>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</si>
  <si>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</si>
  <si>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</si>
  <si>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</si>
  <si>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</si>
  <si>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</si>
  <si>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</si>
  <si>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</si>
  <si>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</si>
  <si>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</si>
  <si>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</si>
  <si>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</si>
  <si>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</si>
  <si>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</si>
  <si>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</si>
  <si>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</si>
  <si>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</si>
  <si>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</si>
  <si>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</si>
  <si>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</si>
  <si>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</si>
  <si>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</si>
  <si>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</si>
  <si>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</si>
  <si>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</si>
  <si>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</si>
  <si>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</si>
  <si>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</si>
  <si>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</si>
  <si>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</si>
  <si>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</si>
  <si>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</si>
  <si>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</si>
  <si>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</si>
  <si>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</si>
  <si>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</si>
  <si>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</si>
  <si>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</si>
  <si>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</si>
  <si>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</si>
  <si>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</si>
  <si>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</si>
  <si>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</si>
  <si>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</si>
  <si>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</si>
  <si>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</si>
  <si>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</si>
  <si>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</si>
  <si>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</si>
  <si>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</si>
  <si>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</si>
  <si>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</si>
  <si>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</si>
  <si>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</si>
  <si>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</si>
  <si>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</si>
  <si>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</si>
  <si>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</si>
  <si>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</si>
  <si>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</si>
  <si>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</si>
  <si>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</si>
  <si>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</si>
  <si>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</si>
  <si>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</si>
  <si>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</si>
  <si>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</si>
  <si>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</si>
  <si>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</si>
  <si>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</si>
  <si>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</si>
  <si>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</si>
  <si>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</si>
  <si>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</si>
  <si>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</si>
  <si>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</si>
  <si>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</si>
  <si>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</si>
  <si>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</si>
  <si>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</si>
  <si>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</si>
  <si>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</si>
  <si>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</si>
  <si>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</si>
  <si>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</si>
  <si>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</si>
  <si>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</si>
  <si>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</si>
  <si>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</si>
  <si>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</si>
  <si>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</si>
  <si>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</si>
  <si>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</si>
  <si>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</si>
  <si>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</si>
  <si>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</si>
  <si>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</si>
  <si>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</si>
  <si>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</si>
  <si>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</si>
  <si>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</si>
  <si>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</si>
  <si>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</si>
  <si>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</si>
  <si>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</si>
  <si>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</si>
  <si>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</si>
  <si>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</si>
  <si>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</si>
  <si>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</si>
  <si>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</si>
  <si>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</si>
  <si>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</si>
  <si>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</si>
  <si>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</si>
  <si>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</si>
  <si>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</si>
  <si>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</si>
  <si>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</si>
  <si>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</si>
  <si>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</si>
  <si>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</si>
  <si>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</si>
  <si>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</si>
  <si>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</si>
  <si>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</si>
  <si>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</si>
  <si>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</si>
  <si>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</si>
  <si>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</si>
  <si>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</si>
  <si>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</si>
  <si>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</si>
  <si>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</si>
  <si>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</si>
  <si>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</si>
  <si>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</si>
  <si>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</si>
  <si>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</si>
  <si>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</si>
  <si>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</si>
  <si>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</si>
  <si>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</si>
  <si>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</si>
  <si>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</si>
  <si>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</si>
  <si>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</si>
  <si>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</si>
  <si>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</si>
  <si>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</si>
  <si>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</si>
  <si>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</si>
  <si>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</si>
  <si>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</si>
  <si>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</si>
  <si>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</si>
  <si>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</si>
  <si>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</si>
  <si>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</si>
  <si>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</si>
  <si>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</si>
  <si>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</si>
  <si>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</si>
  <si>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</si>
  <si>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</si>
  <si>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</si>
  <si>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</si>
  <si>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</si>
  <si>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</si>
  <si>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</si>
  <si>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</si>
  <si>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</si>
  <si>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</si>
  <si>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</si>
  <si>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</si>
  <si>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</si>
  <si>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</si>
  <si>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</si>
  <si>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</si>
  <si>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</si>
  <si>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</si>
  <si>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</si>
  <si>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</si>
  <si>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</si>
  <si>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</si>
  <si>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</si>
  <si>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</si>
  <si>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</si>
  <si>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</si>
  <si>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</si>
  <si>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</si>
  <si>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</si>
  <si>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</si>
  <si>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</si>
  <si>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</si>
  <si>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</si>
  <si>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</si>
  <si>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</si>
  <si>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</si>
  <si>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</si>
  <si>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</si>
  <si>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</si>
  <si>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</si>
  <si>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</si>
  <si>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</si>
  <si>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</si>
  <si>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</si>
  <si>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</si>
  <si>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</si>
  <si>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</si>
  <si>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</si>
  <si>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</si>
  <si>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</si>
  <si>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</si>
  <si>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</si>
  <si>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</si>
  <si>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</si>
  <si>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</si>
  <si>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</si>
  <si>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</si>
  <si>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</si>
  <si>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</si>
  <si>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</si>
  <si>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</si>
  <si>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</si>
  <si>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</si>
  <si>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</si>
  <si>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</si>
  <si>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</si>
  <si>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</si>
  <si>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</si>
  <si>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</si>
  <si>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</si>
  <si>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</si>
  <si>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</si>
  <si>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</si>
  <si>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</si>
  <si>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</si>
  <si>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</si>
  <si>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</si>
  <si>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</si>
  <si>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</si>
  <si>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</si>
  <si>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</si>
  <si>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</si>
  <si>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</si>
  <si>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</si>
  <si>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</si>
  <si>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</si>
  <si>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</si>
  <si>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</si>
  <si>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</si>
  <si>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</si>
  <si>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</si>
  <si>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</si>
  <si>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</si>
  <si>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</si>
  <si>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</si>
  <si>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</si>
  <si>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</si>
  <si>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</si>
  <si>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</si>
  <si>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</si>
  <si>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</si>
  <si>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</si>
  <si>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</si>
  <si>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</si>
  <si>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</si>
  <si>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</si>
  <si>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</si>
  <si>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</si>
  <si>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</si>
  <si>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</si>
  <si>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</si>
  <si>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</si>
  <si>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</si>
  <si>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</si>
  <si>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</si>
  <si>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</si>
  <si>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</si>
  <si>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</si>
  <si>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</si>
  <si>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</si>
  <si>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</si>
  <si>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</si>
  <si>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</si>
  <si>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</si>
  <si>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</si>
  <si>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</si>
  <si>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</si>
  <si>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</si>
  <si>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</si>
  <si>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</si>
  <si>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</si>
  <si>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</si>
  <si>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</si>
  <si>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</si>
  <si>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</si>
  <si>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</si>
  <si>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</si>
  <si>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</si>
  <si>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</si>
  <si>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</si>
  <si>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</si>
  <si>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</si>
  <si>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</si>
  <si>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</si>
  <si>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</si>
  <si>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</si>
  <si>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</si>
  <si>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</si>
  <si>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</si>
  <si>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</si>
  <si>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</si>
  <si>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</si>
  <si>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</si>
  <si>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</si>
  <si>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</si>
  <si>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</si>
  <si>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</si>
  <si>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</si>
  <si>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</si>
  <si>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</si>
  <si>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</si>
  <si>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</si>
  <si>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</si>
  <si>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</si>
  <si>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</si>
  <si>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</si>
  <si>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</si>
  <si>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</si>
  <si>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</si>
  <si>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</si>
  <si>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</si>
  <si>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</si>
  <si>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</si>
  <si>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</si>
  <si>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</si>
  <si>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</si>
  <si>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</si>
  <si>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</si>
  <si>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</si>
  <si>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</si>
  <si>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</si>
  <si>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</si>
  <si>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</si>
  <si>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</si>
  <si>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</si>
  <si>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</si>
  <si>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</si>
  <si>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</si>
  <si>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</si>
  <si>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</si>
  <si>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</si>
  <si>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</si>
  <si>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</si>
  <si>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</si>
  <si>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</si>
  <si>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</si>
  <si>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</si>
  <si>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</si>
  <si>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</si>
  <si>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</si>
  <si>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</si>
  <si>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</si>
  <si>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</si>
  <si>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</si>
  <si>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</si>
  <si>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</si>
  <si>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</si>
  <si>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</si>
  <si>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</si>
  <si>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</si>
  <si>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</si>
  <si>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</si>
  <si>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</si>
  <si>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</si>
  <si>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</si>
  <si>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</si>
  <si>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</si>
  <si>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</si>
  <si>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</si>
  <si>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</si>
  <si>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</si>
  <si>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</si>
  <si>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</si>
  <si>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</si>
  <si>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</si>
  <si>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</si>
  <si>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</si>
  <si>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</si>
  <si>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</si>
  <si>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</si>
  <si>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</si>
  <si>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</si>
  <si>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</si>
  <si>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</si>
  <si>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</si>
  <si>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</si>
  <si>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</si>
  <si>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</si>
  <si>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</si>
  <si>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</si>
  <si>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</si>
  <si>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</si>
  <si>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</si>
  <si>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</si>
  <si>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</si>
  <si>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</si>
  <si>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</si>
  <si>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</si>
  <si>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</si>
  <si>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</si>
  <si>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</si>
  <si>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</si>
  <si>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</si>
  <si>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</si>
  <si>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</si>
  <si>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</si>
  <si>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</si>
  <si>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</si>
  <si>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</si>
  <si>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</si>
  <si>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</si>
  <si>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</si>
  <si>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</si>
  <si>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</si>
  <si>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</si>
  <si>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</si>
  <si>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</si>
  <si>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</si>
  <si>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</si>
  <si>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</si>
  <si>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</si>
  <si>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</si>
  <si>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</si>
  <si>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</si>
  <si>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</si>
  <si>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</si>
  <si>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</si>
  <si>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</si>
  <si>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</si>
  <si>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</si>
  <si>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</si>
  <si>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</si>
  <si>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</si>
  <si>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</si>
  <si>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</si>
  <si>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</si>
  <si>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</si>
  <si>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</si>
  <si>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</si>
  <si>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</si>
  <si>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</si>
  <si>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</si>
  <si>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</si>
  <si>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</si>
  <si>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</si>
  <si>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</si>
  <si>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</si>
  <si>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</si>
  <si>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</si>
  <si>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</si>
  <si>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</si>
  <si>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</si>
  <si>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</si>
  <si>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</si>
  <si>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</si>
  <si>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</si>
  <si>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</si>
  <si>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</si>
  <si>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</si>
  <si>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</si>
  <si>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</si>
  <si>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</si>
  <si>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</si>
  <si>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</si>
  <si>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</si>
  <si>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</si>
  <si>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</si>
  <si>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</si>
  <si>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</si>
  <si>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</si>
  <si>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</si>
  <si>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</si>
  <si>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</si>
  <si>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</si>
  <si>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</si>
  <si>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</si>
  <si>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</si>
  <si>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</si>
  <si>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</si>
  <si>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</si>
  <si>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</si>
  <si>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</si>
  <si>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</si>
  <si>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</si>
  <si>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</si>
  <si>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</si>
  <si>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</si>
  <si>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</si>
  <si>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</si>
  <si>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</si>
  <si>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</si>
  <si>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</si>
  <si>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</si>
  <si>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</si>
  <si>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</si>
  <si>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</si>
  <si>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</si>
  <si>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</si>
  <si>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</si>
  <si>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</si>
  <si>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</si>
  <si>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</si>
  <si>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</si>
  <si>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</si>
  <si>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</si>
  <si>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</si>
  <si>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</si>
  <si>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</si>
  <si>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</si>
  <si>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</si>
  <si>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</si>
  <si>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</si>
  <si>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</si>
  <si>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</si>
  <si>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</si>
  <si>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</si>
  <si>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</si>
  <si>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</si>
  <si>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</si>
  <si>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</si>
  <si>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</si>
  <si>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</si>
  <si>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</si>
  <si>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</si>
  <si>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</si>
  <si>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</si>
  <si>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</si>
  <si>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</si>
  <si>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</si>
  <si>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</si>
  <si>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</si>
  <si>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</si>
  <si>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</si>
  <si>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</si>
  <si>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</si>
  <si>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</si>
  <si>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</si>
  <si>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</si>
  <si>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</si>
  <si>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</si>
  <si>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</si>
  <si>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</si>
  <si>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</si>
  <si>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</si>
  <si>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</si>
  <si>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</si>
  <si>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</si>
  <si>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</si>
  <si>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</si>
  <si>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</si>
  <si>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</si>
  <si>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</si>
  <si>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</si>
  <si>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</si>
  <si>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</si>
  <si>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</si>
  <si>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</si>
  <si>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</si>
  <si>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</si>
  <si>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</si>
  <si>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</si>
  <si>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</si>
  <si>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</si>
  <si>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</si>
  <si>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</si>
  <si>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</si>
  <si>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</si>
  <si>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</si>
  <si>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</si>
  <si>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</si>
  <si>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</si>
  <si>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</si>
  <si>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</si>
  <si>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</si>
  <si>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</si>
  <si>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</si>
  <si>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</si>
  <si>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</si>
  <si>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</si>
  <si>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</si>
  <si>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</si>
  <si>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</si>
  <si>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</si>
  <si>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</si>
  <si>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</si>
  <si>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</si>
  <si>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</si>
  <si>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</si>
  <si>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</si>
  <si>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</si>
  <si>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</si>
  <si>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</si>
  <si>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</si>
  <si>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</si>
  <si>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</si>
  <si>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</si>
  <si>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</si>
  <si>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</si>
  <si>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</si>
  <si>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</si>
  <si>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</si>
  <si>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</si>
  <si>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</si>
  <si>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</si>
  <si>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</si>
  <si>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</si>
  <si>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</si>
  <si>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</si>
  <si>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</si>
  <si>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</si>
  <si>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</si>
  <si>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</si>
  <si>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</si>
  <si>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</si>
  <si>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</si>
  <si>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</si>
  <si>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</si>
  <si>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</si>
  <si>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</si>
  <si>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</si>
  <si>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</si>
  <si>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</si>
  <si>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</si>
  <si>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</si>
  <si>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</si>
  <si>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</si>
  <si>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</si>
  <si>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</si>
  <si>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</si>
  <si>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</si>
  <si>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</si>
  <si>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</si>
  <si>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</si>
  <si>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</si>
  <si>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</si>
  <si>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</si>
  <si>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</si>
  <si>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</si>
  <si>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</si>
  <si>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</si>
  <si>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</si>
  <si>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</si>
  <si>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</si>
  <si>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</si>
  <si>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</si>
  <si>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</si>
  <si>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</si>
  <si>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</si>
  <si>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</si>
  <si>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</si>
  <si>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</si>
  <si>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</si>
  <si>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</si>
  <si>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</si>
  <si>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</si>
  <si>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</si>
  <si>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</si>
  <si>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</si>
  <si>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</si>
  <si>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</si>
  <si>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</si>
  <si>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</si>
  <si>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</si>
  <si>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</si>
  <si>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</si>
  <si>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</si>
  <si>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</si>
  <si>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</si>
  <si>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</si>
  <si>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</si>
  <si>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</si>
  <si>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</si>
  <si>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</si>
  <si>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</si>
  <si>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</si>
  <si>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</si>
  <si>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</si>
  <si>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</si>
  <si>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</si>
  <si>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</si>
  <si>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</si>
  <si>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</si>
  <si>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</si>
  <si>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</si>
  <si>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</si>
  <si>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</si>
  <si>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</si>
  <si>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</si>
  <si>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</si>
  <si>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</si>
  <si>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</si>
  <si>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</si>
  <si>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</si>
  <si>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</si>
  <si>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</si>
  <si>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</si>
  <si>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</si>
  <si>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</si>
  <si>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</si>
  <si>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</si>
  <si>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</si>
  <si>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</si>
  <si>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</si>
  <si>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</si>
  <si>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</si>
  <si>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</si>
  <si>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</si>
  <si>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</si>
  <si>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</si>
  <si>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</si>
  <si>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</si>
  <si>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</si>
  <si>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</si>
  <si>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</si>
  <si>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</si>
  <si>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</si>
  <si>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</si>
  <si>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</si>
  <si>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</si>
  <si>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</si>
  <si>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</si>
  <si>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</si>
  <si>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</si>
  <si>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</si>
  <si>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</si>
  <si>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</si>
  <si>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</si>
  <si>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</si>
  <si>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</si>
  <si>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</si>
  <si>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</si>
  <si>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</si>
  <si>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</si>
  <si>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</si>
  <si>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</si>
  <si>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</si>
  <si>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</si>
  <si>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</si>
  <si>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</si>
  <si>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</si>
  <si>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</si>
  <si>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</si>
  <si>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</si>
  <si>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</si>
  <si>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</si>
  <si>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</si>
  <si>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</si>
  <si>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</si>
  <si>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</si>
  <si>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</si>
  <si>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</si>
  <si>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</si>
  <si>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</si>
  <si>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</si>
  <si>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</si>
  <si>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</si>
  <si>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</si>
  <si>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</si>
  <si>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</si>
  <si>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</si>
  <si>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</si>
  <si>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</si>
  <si>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</si>
  <si>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</si>
  <si>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</si>
  <si>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</si>
  <si>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</si>
  <si>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</si>
  <si>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</si>
  <si>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</si>
  <si>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</si>
  <si>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</si>
  <si>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</si>
  <si>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</si>
  <si>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</si>
  <si>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</si>
  <si>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</si>
  <si>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</si>
  <si>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</si>
  <si>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</si>
  <si>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</si>
  <si>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</si>
  <si>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</si>
  <si>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</si>
  <si>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</si>
  <si>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</si>
  <si>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</si>
  <si>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</si>
  <si>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</si>
  <si>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</si>
  <si>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</si>
  <si>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</si>
  <si>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</si>
  <si>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</si>
  <si>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</si>
  <si>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</si>
  <si>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</si>
  <si>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</si>
  <si>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</si>
  <si>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</si>
  <si>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</si>
  <si>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</si>
  <si>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</si>
  <si>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</si>
  <si>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</si>
  <si>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</si>
  <si>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</si>
  <si>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</si>
  <si>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</si>
  <si>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</si>
  <si>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</si>
  <si>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</si>
  <si>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</si>
  <si>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</si>
  <si>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</si>
  <si>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</si>
  <si>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</si>
  <si>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</si>
  <si>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</si>
  <si>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</si>
  <si>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</si>
  <si>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</si>
  <si>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</si>
  <si>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</si>
  <si>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</si>
  <si>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</si>
  <si>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</si>
  <si>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</si>
  <si>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</si>
  <si>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</si>
  <si>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</si>
  <si>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</si>
  <si>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</si>
  <si>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</si>
  <si>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</si>
  <si>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</si>
  <si>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</si>
  <si>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</si>
  <si>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</si>
  <si>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</si>
  <si>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</si>
  <si>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</si>
  <si>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</si>
  <si>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</si>
  <si>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</si>
  <si>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</si>
  <si>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</si>
  <si>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</si>
  <si>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</si>
  <si>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</si>
  <si>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</si>
  <si>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</si>
  <si>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</si>
  <si>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</si>
  <si>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</si>
  <si>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</si>
  <si>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</si>
  <si>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</si>
  <si>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</si>
  <si>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</si>
  <si>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</si>
  <si>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</si>
  <si>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</si>
  <si>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</si>
  <si>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</si>
  <si>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</si>
  <si>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</si>
  <si>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</si>
  <si>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</si>
  <si>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</si>
  <si>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</si>
  <si>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</si>
  <si>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</si>
  <si>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</si>
  <si>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</si>
  <si>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</si>
  <si>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</si>
  <si>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</si>
  <si>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</si>
  <si>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</si>
  <si>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</si>
  <si>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</si>
  <si>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</si>
  <si>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</si>
  <si>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</si>
  <si>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</si>
  <si>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</si>
  <si>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</si>
  <si>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</si>
  <si>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</si>
  <si>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</si>
  <si>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</si>
  <si>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</si>
  <si>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</si>
  <si>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</si>
  <si>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</si>
  <si>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</si>
  <si>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</si>
  <si>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</si>
  <si>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</si>
  <si>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</si>
  <si>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</si>
  <si>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</si>
  <si>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</si>
  <si>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</si>
  <si>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</si>
  <si>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</si>
  <si>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</si>
  <si>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</si>
  <si>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</si>
  <si>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</si>
  <si>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</si>
  <si>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</si>
  <si>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</si>
  <si>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</si>
  <si>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</si>
  <si>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</si>
  <si>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</si>
  <si>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</si>
  <si>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</si>
  <si>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</si>
  <si>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</si>
  <si>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</si>
  <si>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</si>
  <si>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</si>
  <si>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</si>
  <si>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</si>
  <si>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</si>
  <si>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</si>
  <si>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</si>
  <si>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</si>
  <si>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</si>
  <si>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</si>
  <si>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</si>
  <si>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</si>
  <si>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</si>
  <si>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</si>
  <si>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</si>
  <si>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</si>
  <si>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</si>
  <si>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</si>
  <si>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</si>
  <si>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</si>
  <si>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</si>
  <si>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</si>
  <si>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</si>
  <si>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</si>
  <si>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</si>
  <si>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</si>
  <si>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</si>
  <si>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</si>
  <si>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</si>
  <si>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</si>
  <si>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</si>
  <si>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</si>
  <si>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</si>
  <si>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</si>
  <si>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</si>
  <si>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</si>
  <si>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</si>
  <si>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</si>
  <si>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</si>
  <si>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</si>
  <si>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</si>
  <si>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</si>
  <si>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</si>
  <si>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</si>
  <si>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</si>
  <si>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</si>
  <si>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</si>
  <si>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</si>
  <si>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</si>
  <si>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</si>
  <si>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</si>
  <si>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</si>
  <si>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</si>
  <si>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</si>
  <si>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</si>
  <si>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</si>
  <si>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</si>
  <si>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</si>
  <si>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</si>
  <si>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</si>
  <si>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</si>
  <si>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</si>
  <si>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</si>
  <si>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</si>
  <si>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</si>
  <si>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</si>
  <si>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</si>
  <si>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</si>
  <si>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</si>
  <si>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</si>
  <si>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</si>
  <si>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</si>
  <si>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</si>
  <si>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</si>
  <si>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</si>
  <si>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</si>
  <si>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</si>
  <si>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</si>
  <si>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</si>
  <si>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</si>
  <si>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</si>
  <si>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</si>
  <si>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</si>
  <si>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</si>
  <si>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</si>
  <si>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</si>
  <si>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</si>
  <si>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</si>
  <si>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</si>
  <si>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</si>
  <si>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</si>
  <si>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</si>
  <si>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</si>
  <si>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</si>
  <si>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</si>
  <si>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</si>
  <si>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</si>
  <si>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</si>
  <si>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</si>
  <si>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</si>
  <si>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</si>
  <si>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</si>
  <si>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</si>
  <si>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</si>
  <si>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</si>
  <si>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</si>
  <si>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</si>
  <si>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</si>
  <si>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</si>
  <si>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</si>
  <si>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</si>
  <si>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</si>
  <si>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</si>
  <si>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</si>
  <si>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</si>
  <si>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</si>
  <si>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</si>
  <si>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</si>
  <si>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</si>
  <si>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</si>
  <si>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</si>
  <si>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</si>
  <si>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</si>
  <si>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</si>
  <si>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</si>
  <si>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</si>
  <si>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</si>
  <si>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</si>
  <si>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</si>
  <si>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</si>
  <si>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</si>
  <si>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</si>
  <si>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</si>
  <si>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</si>
  <si>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</si>
  <si>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</si>
  <si>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</si>
  <si>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</si>
  <si>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</si>
  <si>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</si>
  <si>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</si>
  <si>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</si>
  <si>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</si>
  <si>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</si>
  <si>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</si>
  <si>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</si>
  <si>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</si>
  <si>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</si>
  <si>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</si>
  <si>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</si>
  <si>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</si>
  <si>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</si>
  <si>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</si>
  <si>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</si>
  <si>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</si>
  <si>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</si>
  <si>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</si>
  <si>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</si>
  <si>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</si>
  <si>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</si>
  <si>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</si>
  <si>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</si>
  <si>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</si>
  <si>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</si>
  <si>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</si>
  <si>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</si>
  <si>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</si>
  <si>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</si>
  <si>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</si>
  <si>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</si>
  <si>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</si>
  <si>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</si>
  <si>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</si>
  <si>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</si>
  <si>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</si>
  <si>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</si>
  <si>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</si>
  <si>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</si>
  <si>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</si>
  <si>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</si>
  <si>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</si>
  <si>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</si>
  <si>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</si>
  <si>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</si>
  <si>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</si>
  <si>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</si>
  <si>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</si>
  <si>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</si>
  <si>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</si>
  <si>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</si>
  <si>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</si>
  <si>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</si>
  <si>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</si>
  <si>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</si>
  <si>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</si>
  <si>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</si>
  <si>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</si>
  <si>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</si>
  <si>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</si>
  <si>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</si>
  <si>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</si>
  <si>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</si>
  <si>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</si>
  <si>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</si>
  <si>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</si>
  <si>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</si>
  <si>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</si>
  <si>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</si>
  <si>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</si>
  <si>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</si>
  <si>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</si>
  <si>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</si>
  <si>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</si>
  <si>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</si>
  <si>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</si>
  <si>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</si>
  <si>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</si>
  <si>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</si>
  <si>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</si>
  <si>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</si>
  <si>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</si>
  <si>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</si>
  <si>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</si>
  <si>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</si>
  <si>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</si>
  <si>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</si>
  <si>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</si>
  <si>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</si>
  <si>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</si>
  <si>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</si>
  <si>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</si>
  <si>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</si>
  <si>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</si>
  <si>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</si>
  <si>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</si>
  <si>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</si>
  <si>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</si>
  <si>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</si>
  <si>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</si>
  <si>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</si>
  <si>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</si>
  <si>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</si>
  <si>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</si>
  <si>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</si>
  <si>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</si>
  <si>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</si>
  <si>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</si>
  <si>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</si>
  <si>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</si>
  <si>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</si>
  <si>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</si>
  <si>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</si>
  <si>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</si>
  <si>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</si>
  <si>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</si>
  <si>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</si>
  <si>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</si>
  <si>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</si>
  <si>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</si>
  <si>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</si>
  <si>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</si>
  <si>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</si>
  <si>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</si>
  <si>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</si>
  <si>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</si>
  <si>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</si>
  <si>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</si>
  <si>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</si>
  <si>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</si>
  <si>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</si>
  <si>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</si>
  <si>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</si>
  <si>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</si>
  <si>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</si>
  <si>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</si>
  <si>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</si>
  <si>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</si>
  <si>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</si>
  <si>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</si>
  <si>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</si>
  <si>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</si>
  <si>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</si>
  <si>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</si>
  <si>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</si>
  <si>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</si>
  <si>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</si>
  <si>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</si>
  <si>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</si>
  <si>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</si>
  <si>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</si>
  <si>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</si>
  <si>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</si>
  <si>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</si>
  <si>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</si>
  <si>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</si>
  <si>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</si>
  <si>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</si>
  <si>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</si>
  <si>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</si>
  <si>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</si>
  <si>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</si>
  <si>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</si>
  <si>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</si>
  <si>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</si>
  <si>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</si>
  <si>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</si>
  <si>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</si>
  <si>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</si>
  <si>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</si>
  <si>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</si>
  <si>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</si>
  <si>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</si>
  <si>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</si>
  <si>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</si>
  <si>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</si>
  <si>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</si>
  <si>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</si>
  <si>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</si>
  <si>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</si>
  <si>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</si>
  <si>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</si>
  <si>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</si>
  <si>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</si>
  <si>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</si>
  <si>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</si>
  <si>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</si>
  <si>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</si>
  <si>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</si>
  <si>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</si>
  <si>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</si>
  <si>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</si>
  <si>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</si>
  <si>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</si>
  <si>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</si>
  <si>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</si>
  <si>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</si>
  <si>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</si>
  <si>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</si>
  <si>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</si>
  <si>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</si>
  <si>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</si>
  <si>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</si>
  <si>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</si>
  <si>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</si>
  <si>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</si>
  <si>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</si>
  <si>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</si>
  <si>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</si>
  <si>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</si>
  <si>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</si>
  <si>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</si>
  <si>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</si>
  <si>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</si>
  <si>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</si>
  <si>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</si>
  <si>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</si>
  <si>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</si>
  <si>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</si>
  <si>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</si>
  <si>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</si>
  <si>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</si>
  <si>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</si>
  <si>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</si>
  <si>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</si>
  <si>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</si>
  <si>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</si>
  <si>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</si>
  <si>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</si>
  <si>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</si>
  <si>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</si>
  <si>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</si>
  <si>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</si>
  <si>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</si>
  <si>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</si>
  <si>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</si>
  <si>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</si>
  <si>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</si>
  <si>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</si>
  <si>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</si>
  <si>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</si>
  <si>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</si>
  <si>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</si>
  <si>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</si>
  <si>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</si>
  <si>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</si>
  <si>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</si>
  <si>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</si>
  <si>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</si>
  <si>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</si>
  <si>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</si>
  <si>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</si>
  <si>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</si>
  <si>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</si>
  <si>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</si>
  <si>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</si>
  <si>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</si>
  <si>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</si>
  <si>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</si>
  <si>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</si>
  <si>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</si>
  <si>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</si>
  <si>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</si>
  <si>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</si>
  <si>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</si>
  <si>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</si>
  <si>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</si>
  <si>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</si>
  <si>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</si>
  <si>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</si>
  <si>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</si>
  <si>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</si>
  <si>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</si>
  <si>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</si>
  <si>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</si>
  <si>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</si>
  <si>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</si>
  <si>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</si>
  <si>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</si>
  <si>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</si>
  <si>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</si>
  <si>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</si>
  <si>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</si>
  <si>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</si>
  <si>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</si>
  <si>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</si>
  <si>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</si>
  <si>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</si>
  <si>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</si>
  <si>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</si>
  <si>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</si>
  <si>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</si>
  <si>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</si>
  <si>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</si>
  <si>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</si>
  <si>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</si>
  <si>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</si>
  <si>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</si>
  <si>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</si>
  <si>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</si>
  <si>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</si>
  <si>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</si>
  <si>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</si>
  <si>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</si>
  <si>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</si>
  <si>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</si>
  <si>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</si>
  <si>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</si>
  <si>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</si>
  <si>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</si>
  <si>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</si>
  <si>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</si>
  <si>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</si>
  <si>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</si>
  <si>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</si>
  <si>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</si>
  <si>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</si>
  <si>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</si>
  <si>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</si>
  <si>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</si>
  <si>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</si>
  <si>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</si>
  <si>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</si>
  <si>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</si>
  <si>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</si>
  <si>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</si>
  <si>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</si>
  <si>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</si>
  <si>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</si>
  <si>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</si>
  <si>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</si>
  <si>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</si>
  <si>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</si>
  <si>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</si>
  <si>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</si>
  <si>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</si>
  <si>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</si>
  <si>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</si>
  <si>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</si>
  <si>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</si>
  <si>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</si>
  <si>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</si>
  <si>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</si>
  <si>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</si>
  <si>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</si>
  <si>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</si>
  <si>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</si>
  <si>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</si>
  <si>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</si>
  <si>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</si>
  <si>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</si>
  <si>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</si>
  <si>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</si>
  <si>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</si>
  <si>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</si>
  <si>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</si>
  <si>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</si>
  <si>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</si>
  <si>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</si>
  <si>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</si>
  <si>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</si>
  <si>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</si>
  <si>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</si>
  <si>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</si>
  <si>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</si>
  <si>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</si>
  <si>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</si>
  <si>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</si>
  <si>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</si>
  <si>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</si>
  <si>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</si>
  <si>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</si>
  <si>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</si>
  <si>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</si>
  <si>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</si>
  <si>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</si>
  <si>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</si>
  <si>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</si>
  <si>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</si>
  <si>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</si>
  <si>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</si>
  <si>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</si>
  <si>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</si>
  <si>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</si>
  <si>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</si>
  <si>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</si>
  <si>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</si>
  <si>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</si>
  <si>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</si>
  <si>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</si>
  <si>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</si>
  <si>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</si>
  <si>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</si>
  <si>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</si>
  <si>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</si>
  <si>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</si>
  <si>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</si>
  <si>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</si>
  <si>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</si>
  <si>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</si>
  <si>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</si>
  <si>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</si>
  <si>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</si>
  <si>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</si>
  <si>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</si>
  <si>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</si>
  <si>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</si>
  <si>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</si>
  <si>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</si>
  <si>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</si>
  <si>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</si>
  <si>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</si>
  <si>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</si>
  <si>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</si>
  <si>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</si>
  <si>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</si>
  <si>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</si>
  <si>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</si>
  <si>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</si>
  <si>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</si>
  <si>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</si>
  <si>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</si>
  <si>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</si>
  <si>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</si>
  <si>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</si>
  <si>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</si>
  <si>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</si>
  <si>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</si>
  <si>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</si>
  <si>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</si>
  <si>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</si>
  <si>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</si>
  <si>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</si>
  <si>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</si>
  <si>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</si>
  <si>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</si>
  <si>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</si>
  <si>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</si>
  <si>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</si>
  <si>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</si>
  <si>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</si>
  <si>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</si>
  <si>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</si>
  <si>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</si>
  <si>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</si>
  <si>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</si>
  <si>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</si>
  <si>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</si>
  <si>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</si>
  <si>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</si>
  <si>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</si>
  <si>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</si>
  <si>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</si>
  <si>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</si>
  <si>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</si>
  <si>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</si>
  <si>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</si>
  <si>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</si>
  <si>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</si>
  <si>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</si>
  <si>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</si>
  <si>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</si>
  <si>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</si>
  <si>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</si>
  <si>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</si>
  <si>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</si>
  <si>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</si>
  <si>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</si>
  <si>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</si>
  <si>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</si>
  <si>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</si>
  <si>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</si>
  <si>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</si>
  <si>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</si>
  <si>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</si>
  <si>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</si>
  <si>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</si>
  <si>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</si>
  <si>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</si>
  <si>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</si>
  <si>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</si>
  <si>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</si>
  <si>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</si>
  <si>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</si>
  <si>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</si>
  <si>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</si>
  <si>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</si>
  <si>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</si>
  <si>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</si>
  <si>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</si>
  <si>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</si>
  <si>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</si>
  <si>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</si>
  <si>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</si>
  <si>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</si>
  <si>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</si>
  <si>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</si>
  <si>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</si>
  <si>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</si>
  <si>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</si>
  <si>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</si>
  <si>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</si>
  <si>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</si>
  <si>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</si>
  <si>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</si>
  <si>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</si>
  <si>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</si>
  <si>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</si>
  <si>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</si>
  <si>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</si>
  <si>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</si>
  <si>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</si>
  <si>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</si>
  <si>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</si>
  <si>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</si>
  <si>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</si>
  <si>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</si>
  <si>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</si>
  <si>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</si>
  <si>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</si>
  <si>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</si>
  <si>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</si>
  <si>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</si>
  <si>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</si>
  <si>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</si>
  <si>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</si>
  <si>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</si>
  <si>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</si>
  <si>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</si>
  <si>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</si>
  <si>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</si>
  <si>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</si>
  <si>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</si>
  <si>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</si>
  <si>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</si>
  <si>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</si>
  <si>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</si>
  <si>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</si>
  <si>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</si>
  <si>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</si>
  <si>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</si>
  <si>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</si>
  <si>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</si>
  <si>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</si>
  <si>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</si>
  <si>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</si>
  <si>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</si>
  <si>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</si>
  <si>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</si>
  <si>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</si>
  <si>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</si>
  <si>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</si>
  <si>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</si>
  <si>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</si>
  <si>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</si>
  <si>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</si>
  <si>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</si>
  <si>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</si>
  <si>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</si>
  <si>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</si>
  <si>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</si>
  <si>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</si>
  <si>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</si>
  <si>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</si>
  <si>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</si>
  <si>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</si>
  <si>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</si>
  <si>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</si>
  <si>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</si>
  <si>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</si>
  <si>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</si>
  <si>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</si>
  <si>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</si>
  <si>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</si>
  <si>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</si>
  <si>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</si>
  <si>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</si>
  <si>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</si>
  <si>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</si>
  <si>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</si>
  <si>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</si>
  <si>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</si>
  <si>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</si>
  <si>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</si>
  <si>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</si>
  <si>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</si>
  <si>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</si>
  <si>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</si>
  <si>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</si>
  <si>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</si>
  <si>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</si>
  <si>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</si>
  <si>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</si>
  <si>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</si>
  <si>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</si>
  <si>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</si>
  <si>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</si>
  <si>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</si>
  <si>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</si>
  <si>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</si>
  <si>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</si>
  <si>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</si>
  <si>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</si>
  <si>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</si>
  <si>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</si>
  <si>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</si>
  <si>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</si>
  <si>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</si>
  <si>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</si>
  <si>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</si>
  <si>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</si>
  <si>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</si>
  <si>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</si>
  <si>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</si>
  <si>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</si>
  <si>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</si>
  <si>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</si>
  <si>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</si>
  <si>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</si>
  <si>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</si>
  <si>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</si>
  <si>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</si>
  <si>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</si>
  <si>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</si>
  <si>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</si>
  <si>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</si>
  <si>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</si>
  <si>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</si>
  <si>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</si>
  <si>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</si>
  <si>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</si>
  <si>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</si>
  <si>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</si>
  <si>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</si>
  <si>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</si>
  <si>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</si>
  <si>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</si>
  <si>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</si>
  <si>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</si>
  <si>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</si>
  <si>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</si>
  <si>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</si>
  <si>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</si>
  <si>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</si>
  <si>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</si>
  <si>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</si>
  <si>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</si>
  <si>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</si>
  <si>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</si>
  <si>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</si>
  <si>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</si>
  <si>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</si>
  <si>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</si>
  <si>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</si>
  <si>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</si>
  <si>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</si>
  <si>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</si>
  <si>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</si>
  <si>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</si>
  <si>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</si>
  <si>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</si>
  <si>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</si>
  <si>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</si>
  <si>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</si>
  <si>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</si>
  <si>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</si>
  <si>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</si>
  <si>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</si>
  <si>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</si>
  <si>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</si>
  <si>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</si>
  <si>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</si>
  <si>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</si>
  <si>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</si>
  <si>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</si>
  <si>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</si>
  <si>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</si>
  <si>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</si>
  <si>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</si>
  <si>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</si>
  <si>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</si>
  <si>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</si>
  <si>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</si>
  <si>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</si>
  <si>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</si>
  <si>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</si>
  <si>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</si>
  <si>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</si>
  <si>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</si>
  <si>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</si>
  <si>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</si>
  <si>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</si>
  <si>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</si>
  <si>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</si>
  <si>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</si>
  <si>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</si>
  <si>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</si>
  <si>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</si>
  <si>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</si>
  <si>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</si>
  <si>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</si>
  <si>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</si>
  <si>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</si>
  <si>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</si>
  <si>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</si>
  <si>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</si>
  <si>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</si>
  <si>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</si>
  <si>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</si>
  <si>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</si>
  <si>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</si>
  <si>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</si>
  <si>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</si>
  <si>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</si>
  <si>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</si>
  <si>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</si>
  <si>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</si>
  <si>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</si>
  <si>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</si>
  <si>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</si>
  <si>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</si>
  <si>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</si>
  <si>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</si>
  <si>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</si>
  <si>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</si>
  <si>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</si>
  <si>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</si>
  <si>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</si>
  <si>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</si>
  <si>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</si>
  <si>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</si>
  <si>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</si>
  <si>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</si>
  <si>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</si>
  <si>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</si>
  <si>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</si>
  <si>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</si>
  <si>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</si>
  <si>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</si>
  <si>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</si>
  <si>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</si>
  <si>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</si>
  <si>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</si>
  <si>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</si>
  <si>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</si>
  <si>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</si>
  <si>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</si>
  <si>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</si>
  <si>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</si>
  <si>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</si>
  <si>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</si>
  <si>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</si>
  <si>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</si>
  <si>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</si>
  <si>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</si>
  <si>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</si>
  <si>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</si>
  <si>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</si>
  <si>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</si>
  <si>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</si>
  <si>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</si>
  <si>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</si>
  <si>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</si>
  <si>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</si>
  <si>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</si>
  <si>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</si>
  <si>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</si>
  <si>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</si>
  <si>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</si>
  <si>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</si>
  <si>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</si>
  <si>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</si>
  <si>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</si>
  <si>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</si>
  <si>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</si>
  <si>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</si>
  <si>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</si>
  <si>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</si>
  <si>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</si>
  <si>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</si>
  <si>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</si>
  <si>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</si>
  <si>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</si>
  <si>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</si>
  <si>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</si>
  <si>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</si>
  <si>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</si>
  <si>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</si>
  <si>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</si>
  <si>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</si>
  <si>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</si>
  <si>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</si>
  <si>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</si>
  <si>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</si>
  <si>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</si>
  <si>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</si>
  <si>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</si>
  <si>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</si>
  <si>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</si>
  <si>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</si>
  <si>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</si>
  <si>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</si>
  <si>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</si>
  <si>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</si>
  <si>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</si>
  <si>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</si>
  <si>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</si>
  <si>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</si>
  <si>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</si>
  <si>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</si>
  <si>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</si>
  <si>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</si>
  <si>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</si>
  <si>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</si>
  <si>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</si>
  <si>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</si>
  <si>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</si>
  <si>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</si>
  <si>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</si>
  <si>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</si>
  <si>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</si>
  <si>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</si>
  <si>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</si>
  <si>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</si>
  <si>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</si>
  <si>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</si>
  <si>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</si>
  <si>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</si>
  <si>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</si>
  <si>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</si>
  <si>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</si>
  <si>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</si>
  <si>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</si>
  <si>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</si>
  <si>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</si>
  <si>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</si>
  <si>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</si>
  <si>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</si>
  <si>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</si>
  <si>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</si>
  <si>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</si>
  <si>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</si>
  <si>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</si>
  <si>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</si>
  <si>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</si>
  <si>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</si>
  <si>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</si>
  <si>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</si>
  <si>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</si>
  <si>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</si>
  <si>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</si>
  <si>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</si>
  <si>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</si>
  <si>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</si>
  <si>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</si>
  <si>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</si>
  <si>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</si>
  <si>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</si>
  <si>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</si>
  <si>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</si>
  <si>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</si>
  <si>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</si>
  <si>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</si>
  <si>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</si>
  <si>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</si>
  <si>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</si>
  <si>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</si>
  <si>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</si>
  <si>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</si>
  <si>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</si>
  <si>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</si>
  <si>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</si>
  <si>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</si>
  <si>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</si>
  <si>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</si>
  <si>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</si>
  <si>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</si>
  <si>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</si>
  <si>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</si>
  <si>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</si>
  <si>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</si>
  <si>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</si>
  <si>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</si>
  <si>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</si>
  <si>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</si>
  <si>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</si>
  <si>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</si>
  <si>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</si>
  <si>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</si>
  <si>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</si>
  <si>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</si>
  <si>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</si>
  <si>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</si>
  <si>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</si>
  <si>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</si>
  <si>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</si>
  <si>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</si>
  <si>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</si>
  <si>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</si>
  <si>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</si>
  <si>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</si>
  <si>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</si>
  <si>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</si>
  <si>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</si>
  <si>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</si>
  <si>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</si>
  <si>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</si>
  <si>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</si>
  <si>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</si>
  <si>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</si>
  <si>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</si>
  <si>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</si>
  <si>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</si>
  <si>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</si>
  <si>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</si>
  <si>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</si>
  <si>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</si>
  <si>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</si>
  <si>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</si>
  <si>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</si>
  <si>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</si>
  <si>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</si>
  <si>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</si>
  <si>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</si>
  <si>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</si>
  <si>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</si>
  <si>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</si>
  <si>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</si>
  <si>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</si>
  <si>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</si>
  <si>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</si>
  <si>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</si>
  <si>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</si>
  <si>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</si>
  <si>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</si>
  <si>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</si>
  <si>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</si>
  <si>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</si>
  <si>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</si>
  <si>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</si>
  <si>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</si>
  <si>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</si>
  <si>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</si>
  <si>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</si>
  <si>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</si>
  <si>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</si>
  <si>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</si>
  <si>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</si>
  <si>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</si>
  <si>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</si>
  <si>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</si>
  <si>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</si>
  <si>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</si>
  <si>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</si>
  <si>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</si>
  <si>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</si>
  <si>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</si>
  <si>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</si>
  <si>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</si>
  <si>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</si>
  <si>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</si>
  <si>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</si>
  <si>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</si>
  <si>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</si>
  <si>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</si>
  <si>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</si>
  <si>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</si>
  <si>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</si>
  <si>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</si>
  <si>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</si>
  <si>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</si>
  <si>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</si>
  <si>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</si>
  <si>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</si>
  <si>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</si>
  <si>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</si>
  <si>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</si>
  <si>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</si>
  <si>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</si>
  <si>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</si>
  <si>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</si>
  <si>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</si>
  <si>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</si>
  <si>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</si>
  <si>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</si>
  <si>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</si>
  <si>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</si>
  <si>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</si>
  <si>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</si>
  <si>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</si>
  <si>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</si>
  <si>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</si>
  <si>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</si>
  <si>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</si>
  <si>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</si>
  <si>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</si>
  <si>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</si>
  <si>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</si>
  <si>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</si>
  <si>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</si>
  <si>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</si>
  <si>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</si>
  <si>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</si>
  <si>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</si>
  <si>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</si>
  <si>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</si>
  <si>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</si>
  <si>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</si>
  <si>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</si>
  <si>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</si>
  <si>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</si>
  <si>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</si>
  <si>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</si>
  <si>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</si>
  <si>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</si>
  <si>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</si>
  <si>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</si>
  <si>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</si>
  <si>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</si>
  <si>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</si>
  <si>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</si>
  <si>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</si>
  <si>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</si>
  <si>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</si>
  <si>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</si>
  <si>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</si>
  <si>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</si>
  <si>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</si>
  <si>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</si>
  <si>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</si>
  <si>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</si>
  <si>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</si>
  <si>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</si>
  <si>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</si>
  <si>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</si>
  <si>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</si>
  <si>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</si>
  <si>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</si>
  <si>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</si>
  <si>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</si>
  <si>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</si>
  <si>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</si>
  <si>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</si>
  <si>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</si>
  <si>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</si>
  <si>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</si>
  <si>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</si>
  <si>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</si>
  <si>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</si>
  <si>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</si>
  <si>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</si>
  <si>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</si>
  <si>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</si>
  <si>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</si>
  <si>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</si>
  <si>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</si>
  <si>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</si>
  <si>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</si>
  <si>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</si>
  <si>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</si>
  <si>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</si>
  <si>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</si>
  <si>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</si>
  <si>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</si>
  <si>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</si>
  <si>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</si>
  <si>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</si>
  <si>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</si>
  <si>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</si>
  <si>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</si>
  <si>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</si>
  <si>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</si>
  <si>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</si>
  <si>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</si>
  <si>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</si>
  <si>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</si>
  <si>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</si>
  <si>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</si>
  <si>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</si>
  <si>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</si>
  <si>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</si>
  <si>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</si>
  <si>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</si>
  <si>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</si>
  <si>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</si>
  <si>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</si>
  <si>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</si>
  <si>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</si>
  <si>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</si>
  <si>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</si>
  <si>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</si>
  <si>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</si>
  <si>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</si>
  <si>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</si>
  <si>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</si>
  <si>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</si>
  <si>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</si>
  <si>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</si>
  <si>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</si>
  <si>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</si>
  <si>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</si>
  <si>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</si>
  <si>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</si>
  <si>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</si>
  <si>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</si>
  <si>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</si>
  <si>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</si>
  <si>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</si>
  <si>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</si>
  <si>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</si>
  <si>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</si>
  <si>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</si>
  <si>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</si>
  <si>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</si>
  <si>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</si>
  <si>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</si>
  <si>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</si>
  <si>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</si>
  <si>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</si>
  <si>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</si>
  <si>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</si>
  <si>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</si>
  <si>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</si>
  <si>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</si>
  <si>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</si>
  <si>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</si>
  <si>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</si>
  <si>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</si>
  <si>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</si>
  <si>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</si>
  <si>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</si>
  <si>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</si>
  <si>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</si>
  <si>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</si>
  <si>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</si>
  <si>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</si>
  <si>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</si>
  <si>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</si>
  <si>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</si>
  <si>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</si>
  <si>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</si>
  <si>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</si>
  <si>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</si>
  <si>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</si>
  <si>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</si>
  <si>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</si>
  <si>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</si>
  <si>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</si>
  <si>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</si>
  <si>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</si>
  <si>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</si>
  <si>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</si>
  <si>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</si>
  <si>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</si>
  <si>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</si>
  <si>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</si>
  <si>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</si>
  <si>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</si>
  <si>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</si>
  <si>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</si>
  <si>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</si>
  <si>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</si>
  <si>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</si>
  <si>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</si>
  <si>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</si>
  <si>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</si>
  <si>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</si>
  <si>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</si>
  <si>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</si>
  <si>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</si>
  <si>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</si>
  <si>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</si>
  <si>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</si>
  <si>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</si>
  <si>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</si>
  <si>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</si>
  <si>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</si>
  <si>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</si>
  <si>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</si>
  <si>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</si>
  <si>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</si>
  <si>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</si>
  <si>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</si>
  <si>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</si>
  <si>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</si>
  <si>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</si>
  <si>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</si>
  <si>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</si>
  <si>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</si>
  <si>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</si>
  <si>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</si>
  <si>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</si>
  <si>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</si>
  <si>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</si>
  <si>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</si>
  <si>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</si>
  <si>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</si>
  <si>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</si>
  <si>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</si>
  <si>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</si>
  <si>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</si>
  <si>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</si>
  <si>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</si>
  <si>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</si>
  <si>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</si>
  <si>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</si>
  <si>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</si>
  <si>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</si>
  <si>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</si>
  <si>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</si>
  <si>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</si>
  <si>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</si>
  <si>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</si>
  <si>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</si>
  <si>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</si>
  <si>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</si>
  <si>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</si>
  <si>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</si>
  <si>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</si>
  <si>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</si>
  <si>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</si>
  <si>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</si>
  <si>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</si>
  <si>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</si>
  <si>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</si>
  <si>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</si>
  <si>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</si>
  <si>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</si>
  <si>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</si>
  <si>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</si>
  <si>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</si>
  <si>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</si>
  <si>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</si>
  <si>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</si>
  <si>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</si>
  <si>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</si>
  <si>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</si>
  <si>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</si>
  <si>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</si>
  <si>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</si>
  <si>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</si>
  <si>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</si>
  <si>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</si>
  <si>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</si>
  <si>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</si>
  <si>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</si>
  <si>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</si>
  <si>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</si>
  <si>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</si>
  <si>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</si>
  <si>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</si>
  <si>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</si>
  <si>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</si>
  <si>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</si>
  <si>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</si>
  <si>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</si>
  <si>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</si>
  <si>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</si>
  <si>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</si>
  <si>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</si>
  <si>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</si>
  <si>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</si>
  <si>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</si>
  <si>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</si>
  <si>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</si>
  <si>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</si>
  <si>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</si>
  <si>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</si>
  <si>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</si>
  <si>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</si>
  <si>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</si>
  <si>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</si>
  <si>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</si>
  <si>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</si>
  <si>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</si>
  <si>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</si>
  <si>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</si>
  <si>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</si>
  <si>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</si>
  <si>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</si>
  <si>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</si>
  <si>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</si>
  <si>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</si>
  <si>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</si>
  <si>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</si>
  <si>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</si>
  <si>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</si>
  <si>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</si>
  <si>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</si>
  <si>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</si>
  <si>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</si>
  <si>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</si>
  <si>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</si>
  <si>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</si>
  <si>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</si>
  <si>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</si>
  <si>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</si>
  <si>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</si>
  <si>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</si>
  <si>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</si>
  <si>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</si>
  <si>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</si>
  <si>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</si>
  <si>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</si>
  <si>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</si>
  <si>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</si>
  <si>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</si>
  <si>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</si>
  <si>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</si>
  <si>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</si>
  <si>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</si>
  <si>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</si>
  <si>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</si>
  <si>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</si>
  <si>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</si>
  <si>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</si>
  <si>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</si>
  <si>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</si>
  <si>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</si>
  <si>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</si>
  <si>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</si>
  <si>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</si>
  <si>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</si>
  <si>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</si>
  <si>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</si>
  <si>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</si>
  <si>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</si>
  <si>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</si>
  <si>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</si>
  <si>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</si>
  <si>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</si>
  <si>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</si>
  <si>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</si>
  <si>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</si>
  <si>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</si>
  <si>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</si>
  <si>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</si>
  <si>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</si>
  <si>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</si>
  <si>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</si>
  <si>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</si>
  <si>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</si>
  <si>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</si>
  <si>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</si>
  <si>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</si>
  <si>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</si>
  <si>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</si>
  <si>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</si>
  <si>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</si>
  <si>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</si>
  <si>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</si>
  <si>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</si>
  <si>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</si>
  <si>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</si>
  <si>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</si>
  <si>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</si>
  <si>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</si>
  <si>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</si>
  <si>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</si>
  <si>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</si>
  <si>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</si>
  <si>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</si>
  <si>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</si>
  <si>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</si>
  <si>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</si>
  <si>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</si>
  <si>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</si>
  <si>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</si>
  <si>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</si>
  <si>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</si>
  <si>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</si>
  <si>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</si>
  <si>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</si>
  <si>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</si>
  <si>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</si>
  <si>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</si>
  <si>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</si>
  <si>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</si>
  <si>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</si>
  <si>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</si>
  <si>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</si>
  <si>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</si>
  <si>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</si>
  <si>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</si>
  <si>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</si>
  <si>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</si>
  <si>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</si>
  <si>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</si>
  <si>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</si>
  <si>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</si>
  <si>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</si>
  <si>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</si>
  <si>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</si>
  <si>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</si>
  <si>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</si>
  <si>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</si>
  <si>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</si>
  <si>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</si>
  <si>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</si>
  <si>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</si>
  <si>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</si>
  <si>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</si>
  <si>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</si>
  <si>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</si>
  <si>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</si>
  <si>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</si>
  <si>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</si>
  <si>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</si>
  <si>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</si>
  <si>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</si>
  <si>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</si>
  <si>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</si>
  <si>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</si>
  <si>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</si>
  <si>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</si>
  <si>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</si>
  <si>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</si>
  <si>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</si>
  <si>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</si>
  <si>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</si>
  <si>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</si>
  <si>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</si>
  <si>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</si>
  <si>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</si>
  <si>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</si>
  <si>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</si>
  <si>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</si>
  <si>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</si>
  <si>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</si>
  <si>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</si>
  <si>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</si>
  <si>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</si>
  <si>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</si>
  <si>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</si>
  <si>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</si>
  <si>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</si>
  <si>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</si>
  <si>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</si>
  <si>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</si>
  <si>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</si>
  <si>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</si>
  <si>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</si>
  <si>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</si>
  <si>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</si>
  <si>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</si>
  <si>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</si>
  <si>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</si>
  <si>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</si>
  <si>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</si>
  <si>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</si>
  <si>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</si>
  <si>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</si>
  <si>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</si>
  <si>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</si>
  <si>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</si>
  <si>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</si>
  <si>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</si>
  <si>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</si>
  <si>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</si>
  <si>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</si>
  <si>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</si>
  <si>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</si>
  <si>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</si>
  <si>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</si>
  <si>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</si>
  <si>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</si>
  <si>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</si>
  <si>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</si>
  <si>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</si>
  <si>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</si>
  <si>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</si>
  <si>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</si>
  <si>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</si>
  <si>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</si>
  <si>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</si>
  <si>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</si>
  <si>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</si>
  <si>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</si>
  <si>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</si>
  <si>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</si>
  <si>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</si>
  <si>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</si>
  <si>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</si>
  <si>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</si>
  <si>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</si>
  <si>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</si>
  <si>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</si>
  <si>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</si>
  <si>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</si>
  <si>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</si>
  <si>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</si>
  <si>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</si>
  <si>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</si>
  <si>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</si>
  <si>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</si>
  <si>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</si>
  <si>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</si>
  <si>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</si>
  <si>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</si>
  <si>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</si>
  <si>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</si>
  <si>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</si>
  <si>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</si>
  <si>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</si>
  <si>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</si>
  <si>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</si>
  <si>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</si>
  <si>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</si>
  <si>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</si>
  <si>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</si>
  <si>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</si>
  <si>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</si>
  <si>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</si>
  <si>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</si>
  <si>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</si>
  <si>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</si>
  <si>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</si>
  <si>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</si>
  <si>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</si>
  <si>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</si>
  <si>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</si>
  <si>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</si>
  <si>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</si>
  <si>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</si>
  <si>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</si>
  <si>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</si>
  <si>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</si>
  <si>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</si>
  <si>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</si>
  <si>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</si>
  <si>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</si>
  <si>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</si>
  <si>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</si>
  <si>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</si>
  <si>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</si>
  <si>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</si>
  <si>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</si>
  <si>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</si>
  <si>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</si>
  <si>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</si>
  <si>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</si>
  <si>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</si>
  <si>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</si>
  <si>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</si>
  <si>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</si>
  <si>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</si>
  <si>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</si>
  <si>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</si>
  <si>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</si>
  <si>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</si>
  <si>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</si>
  <si>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</si>
  <si>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</si>
  <si>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</si>
  <si>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</si>
  <si>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</si>
  <si>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</si>
  <si>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</si>
  <si>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</si>
  <si>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</si>
  <si>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</si>
  <si>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</si>
  <si>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</si>
  <si>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</si>
  <si>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</si>
  <si>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</si>
  <si>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</si>
  <si>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</si>
  <si>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</si>
  <si>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</si>
  <si>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</si>
  <si>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</si>
  <si>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</si>
  <si>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</si>
  <si>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</si>
  <si>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</si>
  <si>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</si>
  <si>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</si>
  <si>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</si>
  <si>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</si>
  <si>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</si>
  <si>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</si>
  <si>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</si>
  <si>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</si>
  <si>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</si>
  <si>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</si>
  <si>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</si>
  <si>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</si>
  <si>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</si>
  <si>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</si>
  <si>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</si>
  <si>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</si>
  <si>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</si>
  <si>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</si>
  <si>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</si>
  <si>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</si>
  <si>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</si>
  <si>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</si>
  <si>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</si>
  <si>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</si>
  <si>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</si>
  <si>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</si>
  <si>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</si>
  <si>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</si>
  <si>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</si>
  <si>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</si>
  <si>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</si>
  <si>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</si>
  <si>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</si>
  <si>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</si>
  <si>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</si>
  <si>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</si>
  <si>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</si>
  <si>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</si>
  <si>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</si>
  <si>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</si>
  <si>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</si>
  <si>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</si>
  <si>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</si>
  <si>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</si>
  <si>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</si>
  <si>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</si>
  <si>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</si>
  <si>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</si>
  <si>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</si>
  <si>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</si>
  <si>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</si>
  <si>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</si>
  <si>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</si>
  <si>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</si>
  <si>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</si>
  <si>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</si>
  <si>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</si>
  <si>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</si>
  <si>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</si>
  <si>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</si>
  <si>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</si>
  <si>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</si>
  <si>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</si>
  <si>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</si>
  <si>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</si>
  <si>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</si>
  <si>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</si>
  <si>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</si>
  <si>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</si>
  <si>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</si>
  <si>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</si>
  <si>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</si>
  <si>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</si>
  <si>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</si>
  <si>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</si>
  <si>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</si>
  <si>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</si>
  <si>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</si>
  <si>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</si>
  <si>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</si>
  <si>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</si>
  <si>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</si>
  <si>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</si>
  <si>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</si>
  <si>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</si>
  <si>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</si>
  <si>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</si>
  <si>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</si>
  <si>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</si>
  <si>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</si>
  <si>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</si>
  <si>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</si>
  <si>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</si>
  <si>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</si>
  <si>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</si>
  <si>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</si>
  <si>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</si>
  <si>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</si>
  <si>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</si>
  <si>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</si>
  <si>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</si>
  <si>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</si>
  <si>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</si>
  <si>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</si>
  <si>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</si>
  <si>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</si>
  <si>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</si>
  <si>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</si>
  <si>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</si>
  <si>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</si>
  <si>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</si>
  <si>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</si>
  <si>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</si>
  <si>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</si>
  <si>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</si>
  <si>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</si>
  <si>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</si>
  <si>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</si>
  <si>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</si>
  <si>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</si>
  <si>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</si>
  <si>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</si>
  <si>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</si>
  <si>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</si>
  <si>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</si>
  <si>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</si>
  <si>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</si>
  <si>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</si>
  <si>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</si>
  <si>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</si>
  <si>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</si>
  <si>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</si>
  <si>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</si>
  <si>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</si>
  <si>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</si>
  <si>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</si>
  <si>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</si>
  <si>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</si>
  <si>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</si>
  <si>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</si>
  <si>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</si>
  <si>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</si>
  <si>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</si>
  <si>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</si>
  <si>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</si>
  <si>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</si>
  <si>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</si>
  <si>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</si>
  <si>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</si>
  <si>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</si>
  <si>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</si>
  <si>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</si>
  <si>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</si>
  <si>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</si>
  <si>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</si>
  <si>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</si>
  <si>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</si>
  <si>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</si>
  <si>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</si>
  <si>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</si>
  <si>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</si>
  <si>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</si>
  <si>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</si>
  <si>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</si>
  <si>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</si>
  <si>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</si>
  <si>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</si>
  <si>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</si>
  <si>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</si>
  <si>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</si>
  <si>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</si>
  <si>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</si>
  <si>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</si>
  <si>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</si>
  <si>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</si>
  <si>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</si>
  <si>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</si>
  <si>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</si>
  <si>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</si>
  <si>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</si>
  <si>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</si>
  <si>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</si>
  <si>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</si>
  <si>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</si>
  <si>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</si>
  <si>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</si>
  <si>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</si>
  <si>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</si>
  <si>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</si>
  <si>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</si>
  <si>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</si>
  <si>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</si>
  <si>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</si>
  <si>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</si>
  <si>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</si>
  <si>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</si>
  <si>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</si>
  <si>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</si>
  <si>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</si>
  <si>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</si>
  <si>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</si>
  <si>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</si>
  <si>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</si>
  <si>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</si>
  <si>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</si>
  <si>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</si>
  <si>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</si>
  <si>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</si>
  <si>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</si>
  <si>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</si>
  <si>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</si>
  <si>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</si>
  <si>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</si>
  <si>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</si>
  <si>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</si>
  <si>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</si>
  <si>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</si>
  <si>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</si>
  <si>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</si>
  <si>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</si>
  <si>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</si>
  <si>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</si>
  <si>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</si>
  <si>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</si>
  <si>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</si>
  <si>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</si>
  <si>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</si>
  <si>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</si>
  <si>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</si>
  <si>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</si>
  <si>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</si>
  <si>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</si>
  <si>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</si>
  <si>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</si>
  <si>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</si>
  <si>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</si>
  <si>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</si>
  <si>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</si>
  <si>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</si>
  <si>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</si>
  <si>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</si>
  <si>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</si>
  <si>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</si>
  <si>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</si>
  <si>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</si>
  <si>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</si>
  <si>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</si>
  <si>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</si>
  <si>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</si>
  <si>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</si>
  <si>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</si>
  <si>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</si>
  <si>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</si>
  <si>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</si>
  <si>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</si>
  <si>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</si>
  <si>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</si>
  <si>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</si>
  <si>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</si>
  <si>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</si>
  <si>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</si>
  <si>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</si>
  <si>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</si>
  <si>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</si>
  <si>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</si>
  <si>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</si>
  <si>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</si>
  <si>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</si>
  <si>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</si>
  <si>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</si>
  <si>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</si>
  <si>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</si>
  <si>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</si>
  <si>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</si>
  <si>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</si>
  <si>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</si>
  <si>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</si>
  <si>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</si>
  <si>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</si>
  <si>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</si>
  <si>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</si>
  <si>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</si>
  <si>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</si>
  <si>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</si>
  <si>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</si>
  <si>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</si>
  <si>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</si>
  <si>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</si>
  <si>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</si>
  <si>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</si>
  <si>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</si>
  <si>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</si>
  <si>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</si>
  <si>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</si>
  <si>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</si>
  <si>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</si>
  <si>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</si>
  <si>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</si>
  <si>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</si>
  <si>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</si>
  <si>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</si>
  <si>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</si>
  <si>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</si>
  <si>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</si>
  <si>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</si>
  <si>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</si>
  <si>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</si>
  <si>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</si>
  <si>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</si>
  <si>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</si>
  <si>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</si>
  <si>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</si>
  <si>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</si>
  <si>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</si>
  <si>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</si>
  <si>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</si>
  <si>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</si>
  <si>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</si>
  <si>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</si>
  <si>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</si>
  <si>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</si>
  <si>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</si>
  <si>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</si>
  <si>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</si>
  <si>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</si>
  <si>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</si>
  <si>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</si>
  <si>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</si>
  <si>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</si>
  <si>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</si>
  <si>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</si>
  <si>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</si>
  <si>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</si>
  <si>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</si>
  <si>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</si>
  <si>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</si>
  <si>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</si>
  <si>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</si>
  <si>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</si>
  <si>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</si>
  <si>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</si>
  <si>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</si>
  <si>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</si>
  <si>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</si>
  <si>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</si>
  <si>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</si>
  <si>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</si>
  <si>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</si>
  <si>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</si>
  <si>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</si>
  <si>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</si>
  <si>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</si>
  <si>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</si>
  <si>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</si>
  <si>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</si>
  <si>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</si>
  <si>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</si>
  <si>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</si>
  <si>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</si>
  <si>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</si>
  <si>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</si>
  <si>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</si>
  <si>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</si>
  <si>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</si>
  <si>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</si>
  <si>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</si>
  <si>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</si>
  <si>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</si>
  <si>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</si>
  <si>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</si>
  <si>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</si>
  <si>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</si>
  <si>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</si>
  <si>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</si>
  <si>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</si>
  <si>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</si>
  <si>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</si>
  <si>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</si>
  <si>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</si>
  <si>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</si>
  <si>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</si>
  <si>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</si>
  <si>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</si>
  <si>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</si>
  <si>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</si>
  <si>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</si>
  <si>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</si>
  <si>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</si>
  <si>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</si>
  <si>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</si>
  <si>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</si>
  <si>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</si>
  <si>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</si>
  <si>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</si>
  <si>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</si>
  <si>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</si>
  <si>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</si>
  <si>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</si>
  <si>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</si>
  <si>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</si>
  <si>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</si>
  <si>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</si>
  <si>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</si>
  <si>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</si>
  <si>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</si>
  <si>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</si>
  <si>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</si>
  <si>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</si>
  <si>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</si>
  <si>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</si>
  <si>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</si>
  <si>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</si>
  <si>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</si>
  <si>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</si>
  <si>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</si>
  <si>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</si>
  <si>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</si>
  <si>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</si>
  <si>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</si>
  <si>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</si>
  <si>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</si>
  <si>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</si>
  <si>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</si>
  <si>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</si>
  <si>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</si>
  <si>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</si>
  <si>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</si>
  <si>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</si>
  <si>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</si>
  <si>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</si>
  <si>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</si>
  <si>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</si>
  <si>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</si>
  <si>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</si>
  <si>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</si>
  <si>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</si>
  <si>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</si>
  <si>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</si>
  <si>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</si>
  <si>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</si>
  <si>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</si>
  <si>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</si>
  <si>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</si>
  <si>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</si>
  <si>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</si>
  <si>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</si>
  <si>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</si>
  <si>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</si>
  <si>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</si>
  <si>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</si>
  <si>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</si>
  <si>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</si>
  <si>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</si>
  <si>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</si>
  <si>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</si>
  <si>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</si>
  <si>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</si>
  <si>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</si>
  <si>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</si>
  <si>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</si>
  <si>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</si>
  <si>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</si>
  <si>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</si>
  <si>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</si>
  <si>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</si>
  <si>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</si>
  <si>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</si>
  <si>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</si>
  <si>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</si>
  <si>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</si>
  <si>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</si>
  <si>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</si>
  <si>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</si>
  <si>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</si>
  <si>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</si>
  <si>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</si>
  <si>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</si>
  <si>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</si>
  <si>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</si>
  <si>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</si>
  <si>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</si>
  <si>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</si>
  <si>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</si>
  <si>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</si>
  <si>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</si>
  <si>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</si>
  <si>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</si>
  <si>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</si>
  <si>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</si>
  <si>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</si>
  <si>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</si>
  <si>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</si>
  <si>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</si>
  <si>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</si>
  <si>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</si>
  <si>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</si>
  <si>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</si>
  <si>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</si>
  <si>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</si>
  <si>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</si>
  <si>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</si>
  <si>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</si>
  <si>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</si>
  <si>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</si>
  <si>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</si>
  <si>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</si>
  <si>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</si>
  <si>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</si>
  <si>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</si>
  <si>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</si>
  <si>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</si>
  <si>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</si>
  <si>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</si>
  <si>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</si>
  <si>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</si>
  <si>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</si>
  <si>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</si>
  <si>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</si>
  <si>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</si>
  <si>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</si>
  <si>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</si>
  <si>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</si>
  <si>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</si>
  <si>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</si>
  <si>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</si>
  <si>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</si>
  <si>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</si>
  <si>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</si>
  <si>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</si>
  <si>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</si>
  <si>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</si>
  <si>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</si>
  <si>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</si>
  <si>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</si>
  <si>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</si>
  <si>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</si>
  <si>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</si>
  <si>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</si>
  <si>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</si>
  <si>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</si>
  <si>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</si>
  <si>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</si>
  <si>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</si>
  <si>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</si>
  <si>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</si>
  <si>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</si>
  <si>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</si>
  <si>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</si>
  <si>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</si>
  <si>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</si>
  <si>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</si>
  <si>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</si>
  <si>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</si>
  <si>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</si>
  <si>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</si>
  <si>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</si>
  <si>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</si>
  <si>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</si>
  <si>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</si>
  <si>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</si>
  <si>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</si>
  <si>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</si>
  <si>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</si>
  <si>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</si>
  <si>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</si>
  <si>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</si>
  <si>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</si>
  <si>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</si>
  <si>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</si>
  <si>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</si>
  <si>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</si>
  <si>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</si>
  <si>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</si>
  <si>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</si>
  <si>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</si>
  <si>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</si>
  <si>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</si>
  <si>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</si>
  <si>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</si>
  <si>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</si>
  <si>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</si>
  <si>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</si>
  <si>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</si>
  <si>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</si>
  <si>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</si>
  <si>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</si>
  <si>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</si>
  <si>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</si>
  <si>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</si>
  <si>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</si>
  <si>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</si>
  <si>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</si>
  <si>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</si>
  <si>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</si>
  <si>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</si>
  <si>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</si>
  <si>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</si>
  <si>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</si>
  <si>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</si>
  <si>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</si>
  <si>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</si>
  <si>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</si>
  <si>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</si>
  <si>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</si>
  <si>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</si>
  <si>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</si>
  <si>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</si>
  <si>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</si>
  <si>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</si>
  <si>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</si>
  <si>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</si>
  <si>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</si>
  <si>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</si>
  <si>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</si>
  <si>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</si>
  <si>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</si>
  <si>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</si>
  <si>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</si>
  <si>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</si>
  <si>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</si>
  <si>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</si>
  <si>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</si>
  <si>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</si>
  <si>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</si>
  <si>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</si>
  <si>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</si>
  <si>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</si>
  <si>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</si>
  <si>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</si>
  <si>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</si>
  <si>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</si>
  <si>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</si>
  <si>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</si>
  <si>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</si>
  <si>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</si>
  <si>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</si>
  <si>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</si>
  <si>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</si>
  <si>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</si>
  <si>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</si>
  <si>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</si>
  <si>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</si>
  <si>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</si>
  <si>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</si>
  <si>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</si>
  <si>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</si>
  <si>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</si>
  <si>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</si>
  <si>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</si>
  <si>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</si>
  <si>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</si>
  <si>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</si>
  <si>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</si>
  <si>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</si>
  <si>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</si>
  <si>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</si>
  <si>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</si>
  <si>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</si>
  <si>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</si>
  <si>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</si>
  <si>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</si>
  <si>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</si>
  <si>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</si>
  <si>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</si>
  <si>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</si>
  <si>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</si>
  <si>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</si>
  <si>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</si>
  <si>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</si>
  <si>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</si>
  <si>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</si>
  <si>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</si>
  <si>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</si>
  <si>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</si>
  <si>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</si>
  <si>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</si>
  <si>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</si>
  <si>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</si>
  <si>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</si>
  <si>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</si>
  <si>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</si>
  <si>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</si>
  <si>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</si>
  <si>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</si>
  <si>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</si>
  <si>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</si>
  <si>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</si>
  <si>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</si>
  <si>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</si>
  <si>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</si>
  <si>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</si>
  <si>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</si>
  <si>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</si>
  <si>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</si>
  <si>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</si>
  <si>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</si>
  <si>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</si>
  <si>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</si>
  <si>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</si>
  <si>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</si>
  <si>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</si>
  <si>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</si>
  <si>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</si>
  <si>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</si>
  <si>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</si>
  <si>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</si>
  <si>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</si>
  <si>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</si>
  <si>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</si>
  <si>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</si>
  <si>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</si>
  <si>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</si>
  <si>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</si>
  <si>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</si>
  <si>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</si>
  <si>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</si>
  <si>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</si>
  <si>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</si>
  <si>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</si>
  <si>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</si>
  <si>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</si>
  <si>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</si>
  <si>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</si>
  <si>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</si>
  <si>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</si>
  <si>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</si>
  <si>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</si>
  <si>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</si>
  <si>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</si>
  <si>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</si>
  <si>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</si>
  <si>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</si>
  <si>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</si>
  <si>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</si>
  <si>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</si>
  <si>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</si>
  <si>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</si>
  <si>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</si>
  <si>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</si>
  <si>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</si>
  <si>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</si>
  <si>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</si>
  <si>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</si>
  <si>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</si>
  <si>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</si>
  <si>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</si>
  <si>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</si>
  <si>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</si>
  <si>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</si>
  <si>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</si>
  <si>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</si>
  <si>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</si>
  <si>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</si>
  <si>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</si>
  <si>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</si>
  <si>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</si>
  <si>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</si>
  <si>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</si>
  <si>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</si>
  <si>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</si>
  <si>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</si>
  <si>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</si>
  <si>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</si>
  <si>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</si>
  <si>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</si>
  <si>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</si>
  <si>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</si>
  <si>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</si>
  <si>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</si>
  <si>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</si>
  <si>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</si>
  <si>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</si>
  <si>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</si>
  <si>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</si>
  <si>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</si>
  <si>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</si>
  <si>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</si>
  <si>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</si>
  <si>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</si>
  <si>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</si>
  <si>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</si>
  <si>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</si>
  <si>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</si>
  <si>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</si>
  <si>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</si>
  <si>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</si>
  <si>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</si>
  <si>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</si>
  <si>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</si>
  <si>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</si>
  <si>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</si>
  <si>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</si>
  <si>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</si>
  <si>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</si>
  <si>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</si>
  <si>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</si>
  <si>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</si>
  <si>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</si>
  <si>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</si>
  <si>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</si>
  <si>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</si>
  <si>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</si>
  <si>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</si>
  <si>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</si>
  <si>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</si>
  <si>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</si>
  <si>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</si>
  <si>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</si>
  <si>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</si>
  <si>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</si>
  <si>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</si>
  <si>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</si>
  <si>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</si>
  <si>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</si>
  <si>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</si>
  <si>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</si>
  <si>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</si>
  <si>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</si>
  <si>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</si>
  <si>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</si>
  <si>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</si>
  <si>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</si>
  <si>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</si>
  <si>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</si>
  <si>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</si>
  <si>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</si>
  <si>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</si>
  <si>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</si>
  <si>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</si>
  <si>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</si>
  <si>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</si>
  <si>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</si>
  <si>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</si>
  <si>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</si>
  <si>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</si>
  <si>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</si>
  <si>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</si>
  <si>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</si>
  <si>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</si>
  <si>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</si>
  <si>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</si>
  <si>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</si>
  <si>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</si>
  <si>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</si>
  <si>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</si>
  <si>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</si>
  <si>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</si>
  <si>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</si>
  <si>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</si>
  <si>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</si>
  <si>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</si>
  <si>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</si>
  <si>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</si>
  <si>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</si>
  <si>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</si>
  <si>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</si>
  <si>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</si>
  <si>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</si>
  <si>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</si>
  <si>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</si>
  <si>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</si>
  <si>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</si>
  <si>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</si>
  <si>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</si>
  <si>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</si>
  <si>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</si>
  <si>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</si>
  <si>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</si>
  <si>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</si>
  <si>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</si>
  <si>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</si>
  <si>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</si>
  <si>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</si>
  <si>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</si>
  <si>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</si>
  <si>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</si>
  <si>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</si>
  <si>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</si>
  <si>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</si>
  <si>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</si>
  <si>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</si>
  <si>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</si>
  <si>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</si>
  <si>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</si>
  <si>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</si>
  <si>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</si>
  <si>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</si>
  <si>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</si>
  <si>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</si>
  <si>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</si>
  <si>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</si>
  <si>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</si>
  <si>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</si>
  <si>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</si>
  <si>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</si>
  <si>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</si>
  <si>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</si>
  <si>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</si>
  <si>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</si>
  <si>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</si>
  <si>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</si>
  <si>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</si>
  <si>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</si>
  <si>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</si>
  <si>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</si>
  <si>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</si>
  <si>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</si>
  <si>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</si>
  <si>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</si>
  <si>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</si>
  <si>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</si>
  <si>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</si>
  <si>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</si>
  <si>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</si>
  <si>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</si>
  <si>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</si>
  <si>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</si>
  <si>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</si>
  <si>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</si>
  <si>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</si>
  <si>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</si>
  <si>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</si>
  <si>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</si>
  <si>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</si>
  <si>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</si>
  <si>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</si>
  <si>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</si>
  <si>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</si>
  <si>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</si>
  <si>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</si>
  <si>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</si>
  <si>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</si>
  <si>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</si>
  <si>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</si>
  <si>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</si>
  <si>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</si>
  <si>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</si>
  <si>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</si>
  <si>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</si>
  <si>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</si>
  <si>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</si>
  <si>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</si>
  <si>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</si>
  <si>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</si>
  <si>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</si>
  <si>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</si>
  <si>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</si>
  <si>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</si>
  <si>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</si>
  <si>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</si>
  <si>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</si>
  <si>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</si>
  <si>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</si>
  <si>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</si>
  <si>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</si>
  <si>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</si>
  <si>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</si>
  <si>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</si>
  <si>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</si>
  <si>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</si>
  <si>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</si>
  <si>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</si>
  <si>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</si>
  <si>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</si>
  <si>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</si>
  <si>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</si>
  <si>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</si>
  <si>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</si>
  <si>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</si>
  <si>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</si>
  <si>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</si>
  <si>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</si>
  <si>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</si>
  <si>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</si>
  <si>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</si>
  <si>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</si>
  <si>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</si>
  <si>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</si>
  <si>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</si>
  <si>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</si>
  <si>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</si>
  <si>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</si>
  <si>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</si>
  <si>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</si>
  <si>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</si>
  <si>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</si>
  <si>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</si>
  <si>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</si>
  <si>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</si>
  <si>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</si>
  <si>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</si>
  <si>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</si>
  <si>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</si>
  <si>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</si>
  <si>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</si>
  <si>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</si>
  <si>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</si>
  <si>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</si>
  <si>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</si>
  <si>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</si>
  <si>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</si>
  <si>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</si>
  <si>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</si>
  <si>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</si>
  <si>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</si>
  <si>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</si>
  <si>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</si>
  <si>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</si>
  <si>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</si>
  <si>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</si>
  <si>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</si>
  <si>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</si>
  <si>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</si>
  <si>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</si>
  <si>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</si>
  <si>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</si>
  <si>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</si>
  <si>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</si>
  <si>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</si>
  <si>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</si>
  <si>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</si>
  <si>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</si>
  <si>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</si>
  <si>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</si>
  <si>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</si>
  <si>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</si>
  <si>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</si>
  <si>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</si>
  <si>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</si>
  <si>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</si>
  <si>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</si>
  <si>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</si>
  <si>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</si>
  <si>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</si>
  <si>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</si>
  <si>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</si>
  <si>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</si>
  <si>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</si>
  <si>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</si>
  <si>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</si>
  <si>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</si>
  <si>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</si>
  <si>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</si>
  <si>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</si>
  <si>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</si>
  <si>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</si>
  <si>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</si>
  <si>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</si>
  <si>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</si>
  <si>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</si>
  <si>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</si>
  <si>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</si>
  <si>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</si>
  <si>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</si>
  <si>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</si>
  <si>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</si>
  <si>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</si>
  <si>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</si>
  <si>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</si>
  <si>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</si>
  <si>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</si>
  <si>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</si>
  <si>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</si>
  <si>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</si>
  <si>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</si>
  <si>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</si>
  <si>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</si>
  <si>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</si>
  <si>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</si>
  <si>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</si>
  <si>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</si>
  <si>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</si>
  <si>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</si>
  <si>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</si>
  <si>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</si>
  <si>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</si>
  <si>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</si>
  <si>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</si>
  <si>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</si>
  <si>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</si>
  <si>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</si>
  <si>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</si>
  <si>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</si>
  <si>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</si>
  <si>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</si>
  <si>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</si>
  <si>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</si>
  <si>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</si>
  <si>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</si>
  <si>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</si>
  <si>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</si>
  <si>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</si>
  <si>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</si>
  <si>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</si>
  <si>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</si>
  <si>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</si>
  <si>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</si>
  <si>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</si>
  <si>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</si>
  <si>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</si>
  <si>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</si>
  <si>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</si>
  <si>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</si>
  <si>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</si>
  <si>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</si>
  <si>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</si>
  <si>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</si>
  <si>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</si>
  <si>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</si>
  <si>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</si>
  <si>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</si>
  <si>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</si>
  <si>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</si>
  <si>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</si>
  <si>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</si>
  <si>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</si>
  <si>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</si>
  <si>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</si>
  <si>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</si>
  <si>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</si>
  <si>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</si>
  <si>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</si>
  <si>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</si>
  <si>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</si>
  <si>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</si>
  <si>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</si>
  <si>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</si>
  <si>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</si>
  <si>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</si>
  <si>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</si>
  <si>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</si>
  <si>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</si>
  <si>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</si>
  <si>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</si>
  <si>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</si>
  <si>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</si>
  <si>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</si>
  <si>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</si>
  <si>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</si>
  <si>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</si>
  <si>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</si>
  <si>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</si>
  <si>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</si>
  <si>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</si>
  <si>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</si>
  <si>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</si>
  <si>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</si>
  <si>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</si>
  <si>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</si>
  <si>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</si>
  <si>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</si>
  <si>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</si>
  <si>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</si>
  <si>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</si>
  <si>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</si>
  <si>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</si>
  <si>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</si>
  <si>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</si>
  <si>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</si>
  <si>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</si>
  <si>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</si>
  <si>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</si>
  <si>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</si>
  <si>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</si>
  <si>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</si>
  <si>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</si>
  <si>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</si>
  <si>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</si>
  <si>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</si>
  <si>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</si>
  <si>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</si>
  <si>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</si>
  <si>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</si>
  <si>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</si>
  <si>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</si>
  <si>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</si>
  <si>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</si>
  <si>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</si>
  <si>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</si>
  <si>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</si>
  <si>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</si>
  <si>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</si>
  <si>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</si>
  <si>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</si>
  <si>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</si>
  <si>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</si>
  <si>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</si>
  <si>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</si>
  <si>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</si>
  <si>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</si>
  <si>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</si>
  <si>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</si>
  <si>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</si>
  <si>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</si>
  <si>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</si>
  <si>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</si>
  <si>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</si>
  <si>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</si>
  <si>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</si>
  <si>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</si>
  <si>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</si>
  <si>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</si>
  <si>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</si>
  <si>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</si>
  <si>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</si>
  <si>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</si>
  <si>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</si>
  <si>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</si>
  <si>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</si>
  <si>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</si>
  <si>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</si>
  <si>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</si>
  <si>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</si>
  <si>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</si>
  <si>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</si>
  <si>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</si>
  <si>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</si>
  <si>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</si>
  <si>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</si>
  <si>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</si>
  <si>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</si>
  <si>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</si>
  <si>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</si>
  <si>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</si>
  <si>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</si>
  <si>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</si>
  <si>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</si>
  <si>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</si>
  <si>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</si>
  <si>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</si>
  <si>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</si>
  <si>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</si>
  <si>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</si>
  <si>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</si>
  <si>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</si>
  <si>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</si>
  <si>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</si>
  <si>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</si>
  <si>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</si>
  <si>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</si>
  <si>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</si>
  <si>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</si>
  <si>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</si>
  <si>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</si>
  <si>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</si>
  <si>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</si>
  <si>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</si>
  <si>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</si>
  <si>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</si>
  <si>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</si>
  <si>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</si>
  <si>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</si>
  <si>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</si>
  <si>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</si>
  <si>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</si>
  <si>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</si>
  <si>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</si>
  <si>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</si>
  <si>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</si>
  <si>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</si>
  <si>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</si>
  <si>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</si>
  <si>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</si>
  <si>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</si>
  <si>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</si>
  <si>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</si>
  <si>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</si>
  <si>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</si>
  <si>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</si>
  <si>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</si>
  <si>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</si>
  <si>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</si>
  <si>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</si>
  <si>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</si>
  <si>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</si>
  <si>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</si>
  <si>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</si>
  <si>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</si>
  <si>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</si>
  <si>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</si>
  <si>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</si>
  <si>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</si>
  <si>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</si>
  <si>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</si>
  <si>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</si>
  <si>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</si>
  <si>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</si>
  <si>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</si>
  <si>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</si>
  <si>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</si>
  <si>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</si>
  <si>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</si>
  <si>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</si>
  <si>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</si>
  <si>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</si>
  <si>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</si>
  <si>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</si>
  <si>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</si>
  <si>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</si>
  <si>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</si>
  <si>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</si>
  <si>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</si>
  <si>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</si>
  <si>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</si>
  <si>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</si>
  <si>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</si>
  <si>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</si>
  <si>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</si>
  <si>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</si>
  <si>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</si>
  <si>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</si>
  <si>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</si>
  <si>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</si>
  <si>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</si>
  <si>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</si>
  <si>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</si>
  <si>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</si>
  <si>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</si>
  <si>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</si>
  <si>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</si>
  <si>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</si>
  <si>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</si>
  <si>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</si>
  <si>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</si>
  <si>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</si>
  <si>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</si>
  <si>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</si>
  <si>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</si>
  <si>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</si>
  <si>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</si>
  <si>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</si>
  <si>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</si>
  <si>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</si>
  <si>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</si>
  <si>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</si>
  <si>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</si>
  <si>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</si>
  <si>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</si>
  <si>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</si>
  <si>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</si>
  <si>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</si>
  <si>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</si>
  <si>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</si>
  <si>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</si>
  <si>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</si>
  <si>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</si>
  <si>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</si>
  <si>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</si>
  <si>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</si>
  <si>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</si>
  <si>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</si>
  <si>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</si>
  <si>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</si>
  <si>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</si>
  <si>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</si>
  <si>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</si>
  <si>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</si>
  <si>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</si>
  <si>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</si>
  <si>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</si>
  <si>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</si>
  <si>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</si>
  <si>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</si>
  <si>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</si>
  <si>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</si>
  <si>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</si>
  <si>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</si>
  <si>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</si>
  <si>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</si>
  <si>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</si>
  <si>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</si>
  <si>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</si>
  <si>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</si>
  <si>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</si>
  <si>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</si>
  <si>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</si>
  <si>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</si>
  <si>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</si>
  <si>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</si>
  <si>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</si>
  <si>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</si>
  <si>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</si>
  <si>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</si>
  <si>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</si>
  <si>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</si>
  <si>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</si>
  <si>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</si>
  <si>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</si>
  <si>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</si>
  <si>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</si>
  <si>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</si>
  <si>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</si>
  <si>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</si>
  <si>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</si>
  <si>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</si>
  <si>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</si>
  <si>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</si>
  <si>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</si>
  <si>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</si>
  <si>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</si>
  <si>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</si>
  <si>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</si>
  <si>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</si>
  <si>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</si>
  <si>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</si>
  <si>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</si>
  <si>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</si>
  <si>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</si>
  <si>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</si>
  <si>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</si>
  <si>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</si>
  <si>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</si>
  <si>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</si>
  <si>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</si>
  <si>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</si>
  <si>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</si>
  <si>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</si>
  <si>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</si>
  <si>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</si>
  <si>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</si>
  <si>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</si>
  <si>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</si>
  <si>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</si>
  <si>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</si>
  <si>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</si>
  <si>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</si>
  <si>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</si>
  <si>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</si>
  <si>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</si>
  <si>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</si>
  <si>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</si>
  <si>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</si>
  <si>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</si>
  <si>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</si>
  <si>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</si>
  <si>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</si>
  <si>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</si>
  <si>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</si>
  <si>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</si>
  <si>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</si>
  <si>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</si>
  <si>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</si>
  <si>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</si>
  <si>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</si>
  <si>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</si>
  <si>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</si>
  <si>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</si>
  <si>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</si>
  <si>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</si>
  <si>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</si>
  <si>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</si>
  <si>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</si>
  <si>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</si>
  <si>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</si>
  <si>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</si>
  <si>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</si>
  <si>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</si>
  <si>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</si>
  <si>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</si>
  <si>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</si>
  <si>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</si>
  <si>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</si>
  <si>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</si>
  <si>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</si>
  <si>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</si>
  <si>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</si>
  <si>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</si>
  <si>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</si>
  <si>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</si>
  <si>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</si>
  <si>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</si>
  <si>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</si>
  <si>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</si>
  <si>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</si>
  <si>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</si>
  <si>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</si>
  <si>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</si>
  <si>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</si>
  <si>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</si>
  <si>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</si>
  <si>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</si>
  <si>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</si>
  <si>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</si>
  <si>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</si>
  <si>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</si>
  <si>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</si>
  <si>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</si>
  <si>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</si>
  <si>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</si>
  <si>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</si>
  <si>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</si>
  <si>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</si>
  <si>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</si>
  <si>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</si>
  <si>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</si>
  <si>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</si>
  <si>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</si>
  <si>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</si>
  <si>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</si>
  <si>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</si>
  <si>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</si>
  <si>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</si>
  <si>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</si>
  <si>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</si>
  <si>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</si>
  <si>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</si>
  <si>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</si>
  <si>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</si>
  <si>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</si>
  <si>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</si>
  <si>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</si>
  <si>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</si>
  <si>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</si>
  <si>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</si>
  <si>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</si>
  <si>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</si>
  <si>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</si>
  <si>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</si>
  <si>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</si>
  <si>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</si>
  <si>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</si>
  <si>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</si>
  <si>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</si>
  <si>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</si>
  <si>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</si>
  <si>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</si>
  <si>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</si>
  <si>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</si>
  <si>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</si>
  <si>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</si>
  <si>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</si>
  <si>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</si>
  <si>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</si>
  <si>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</si>
  <si>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</si>
  <si>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</si>
  <si>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</si>
  <si>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</si>
  <si>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</si>
  <si>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</si>
  <si>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</si>
  <si>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</si>
  <si>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</si>
  <si>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</si>
  <si>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</si>
  <si>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</si>
  <si>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</si>
  <si>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</si>
  <si>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</si>
  <si>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</si>
  <si>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</si>
  <si>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</si>
  <si>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</si>
  <si>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</si>
  <si>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</si>
  <si>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</si>
  <si>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</si>
  <si>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</si>
  <si>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</si>
  <si>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</si>
  <si>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</si>
  <si>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</si>
  <si>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</si>
  <si>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</si>
  <si>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</si>
  <si>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</si>
  <si>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</si>
  <si>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</si>
  <si>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</si>
  <si>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</si>
  <si>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</si>
  <si>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</si>
  <si>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</si>
  <si>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</si>
  <si>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</si>
  <si>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</si>
  <si>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</si>
  <si>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</si>
  <si>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</si>
  <si>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</si>
  <si>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</si>
  <si>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</si>
  <si>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</si>
  <si>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</si>
  <si>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</si>
  <si>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</si>
  <si>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</si>
  <si>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</si>
  <si>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</si>
  <si>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</si>
  <si>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</si>
  <si>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</si>
  <si>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</si>
  <si>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</si>
  <si>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</si>
  <si>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</si>
  <si>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</si>
  <si>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</si>
  <si>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</si>
  <si>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</si>
  <si>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</si>
  <si>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</si>
  <si>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</si>
  <si>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</si>
  <si>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</si>
  <si>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</si>
  <si>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</si>
  <si>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</si>
  <si>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</si>
  <si>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</si>
  <si>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</si>
  <si>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</si>
  <si>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</si>
  <si>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</si>
  <si>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</si>
  <si>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</si>
  <si>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</si>
  <si>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</si>
  <si>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</si>
  <si>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</si>
  <si>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</si>
  <si>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</si>
  <si>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</si>
  <si>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</si>
  <si>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</si>
  <si>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</si>
  <si>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</si>
  <si>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</si>
  <si>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</si>
  <si>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</si>
  <si>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</si>
  <si>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</si>
  <si>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</si>
  <si>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</si>
  <si>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</si>
  <si>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</si>
  <si>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</si>
  <si>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</si>
  <si>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</si>
  <si>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</si>
  <si>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</si>
  <si>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</si>
  <si>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</si>
  <si>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</si>
  <si>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</si>
  <si>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</si>
  <si>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</si>
  <si>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</si>
  <si>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</si>
  <si>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</si>
  <si>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</si>
  <si>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</si>
  <si>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</si>
  <si>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</si>
  <si>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</si>
  <si>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</si>
  <si>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</si>
  <si>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</si>
  <si>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</si>
  <si>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</si>
  <si>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</si>
  <si>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</si>
  <si>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</si>
  <si>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</si>
  <si>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</si>
  <si>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</si>
  <si>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</si>
  <si>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</si>
  <si>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</si>
  <si>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</si>
  <si>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</si>
  <si>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</si>
  <si>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</si>
  <si>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</si>
  <si>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</si>
  <si>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</si>
  <si>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</si>
  <si>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</si>
  <si>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</si>
  <si>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</si>
  <si>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</si>
  <si>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</si>
  <si>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</si>
  <si>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</si>
  <si>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</si>
  <si>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</si>
  <si>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</si>
  <si>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</si>
  <si>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</si>
  <si>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</si>
  <si>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</si>
  <si>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</si>
  <si>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</si>
  <si>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</si>
  <si>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</si>
  <si>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</si>
  <si>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</si>
  <si>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</si>
  <si>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</si>
  <si>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</si>
  <si>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</si>
  <si>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</si>
  <si>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</si>
  <si>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</si>
  <si>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</si>
  <si>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</si>
  <si>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</si>
  <si>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</si>
  <si>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</si>
  <si>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</si>
  <si>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</si>
  <si>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</si>
  <si>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</si>
  <si>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</si>
  <si>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</si>
  <si>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</si>
  <si>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</si>
  <si>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</si>
  <si>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</si>
  <si>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</si>
  <si>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</si>
  <si>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</si>
  <si>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</si>
  <si>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</si>
  <si>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</si>
  <si>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</si>
  <si>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</si>
  <si>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</si>
  <si>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</si>
  <si>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</si>
  <si>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</si>
  <si>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</si>
  <si>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</si>
  <si>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</si>
  <si>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</si>
  <si>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</si>
  <si>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</si>
  <si>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</si>
  <si>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</si>
  <si>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</si>
  <si>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</si>
  <si>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</si>
  <si>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</si>
  <si>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</si>
  <si>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</si>
  <si>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</si>
  <si>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</si>
  <si>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</si>
  <si>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</si>
  <si>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</si>
  <si>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</si>
  <si>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</si>
  <si>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</si>
  <si>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</si>
  <si>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</si>
  <si>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</si>
  <si>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</si>
  <si>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</si>
  <si>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</si>
  <si>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</si>
  <si>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</si>
  <si>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</si>
  <si>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</si>
  <si>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</si>
  <si>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</si>
  <si>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</si>
  <si>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</si>
  <si>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</si>
  <si>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</si>
  <si>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</si>
  <si>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</si>
  <si>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</si>
  <si>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</si>
  <si>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</si>
  <si>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</si>
  <si>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</si>
  <si>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</si>
  <si>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</si>
  <si>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</si>
  <si>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</si>
  <si>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</si>
  <si>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</si>
  <si>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</si>
  <si>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</si>
  <si>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</si>
  <si>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</si>
  <si>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</si>
  <si>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</si>
  <si>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</si>
  <si>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</si>
  <si>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</si>
  <si>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</si>
  <si>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</si>
  <si>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</si>
  <si>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</si>
  <si>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</si>
  <si>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</si>
  <si>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</si>
  <si>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</si>
  <si>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</si>
  <si>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</si>
  <si>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</si>
  <si>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</si>
  <si>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</si>
  <si>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</si>
  <si>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</si>
  <si>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</si>
  <si>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</si>
  <si>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</si>
  <si>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</si>
  <si>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</si>
  <si>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</si>
  <si>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</si>
  <si>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</si>
  <si>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</si>
  <si>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</si>
  <si>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</si>
  <si>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</si>
  <si>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</si>
  <si>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</si>
  <si>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</si>
  <si>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</si>
  <si>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</si>
  <si>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</si>
  <si>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</si>
  <si>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</si>
  <si>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</si>
  <si>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</si>
  <si>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</si>
  <si>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</si>
  <si>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</si>
  <si>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</si>
  <si>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</si>
  <si>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</si>
  <si>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</si>
  <si>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</si>
  <si>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</si>
  <si>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</si>
  <si>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</si>
  <si>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</si>
  <si>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</si>
  <si>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</si>
  <si>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</si>
  <si>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</si>
  <si>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</si>
  <si>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</si>
  <si>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</si>
  <si>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</si>
  <si>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</si>
  <si>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</si>
  <si>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</si>
  <si>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</si>
  <si>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</si>
  <si>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</si>
  <si>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</si>
  <si>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</si>
  <si>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</si>
  <si>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</si>
  <si>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</si>
  <si>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</si>
  <si>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</si>
  <si>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</si>
  <si>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</si>
  <si>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</si>
  <si>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</si>
  <si>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</si>
  <si>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</si>
  <si>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</si>
  <si>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</si>
  <si>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</si>
  <si>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</si>
  <si>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</si>
  <si>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</si>
  <si>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</si>
  <si>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</si>
  <si>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</si>
  <si>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</si>
  <si>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</si>
  <si>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</si>
  <si>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</si>
  <si>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</si>
  <si>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</si>
  <si>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</si>
  <si>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</si>
  <si>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</si>
  <si>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</si>
  <si>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</si>
  <si>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</si>
  <si>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</si>
  <si>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</si>
  <si>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</si>
  <si>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</si>
  <si>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</si>
  <si>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</si>
  <si>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</si>
  <si>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</si>
  <si>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</si>
  <si>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</si>
  <si>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</si>
  <si>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</si>
  <si>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</si>
  <si>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</si>
  <si>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</si>
  <si>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</si>
  <si>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</si>
  <si>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</si>
  <si>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</si>
  <si>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</si>
  <si>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</si>
  <si>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</si>
  <si>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</si>
  <si>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</si>
  <si>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</si>
  <si>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</si>
  <si>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</si>
  <si>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</si>
  <si>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</si>
  <si>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</si>
  <si>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</si>
  <si>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</si>
  <si>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</si>
  <si>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</si>
  <si>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</si>
  <si>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</si>
  <si>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</si>
  <si>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</si>
  <si>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</si>
  <si>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</si>
  <si>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</si>
  <si>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</si>
  <si>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</si>
  <si>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</si>
  <si>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</si>
  <si>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</si>
  <si>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</si>
  <si>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</si>
  <si>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</si>
  <si>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</si>
  <si>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</si>
  <si>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</si>
  <si>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</si>
  <si>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</si>
  <si>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</si>
  <si>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</si>
  <si>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</si>
  <si>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</si>
  <si>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</si>
  <si>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</si>
  <si>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</si>
  <si>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</si>
  <si>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</si>
  <si>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</si>
  <si>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</si>
  <si>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</si>
  <si>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</si>
  <si>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</si>
  <si>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</si>
  <si>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</si>
  <si>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</si>
  <si>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</si>
  <si>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</si>
  <si>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</si>
  <si>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</si>
  <si>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</si>
  <si>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</si>
  <si>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</si>
  <si>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</si>
  <si>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</si>
  <si>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</si>
  <si>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</si>
  <si>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</si>
  <si>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</si>
  <si>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</si>
  <si>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</si>
  <si>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</si>
  <si>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</si>
  <si>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</si>
  <si>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</si>
  <si>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</si>
  <si>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</si>
  <si>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</si>
  <si>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</si>
  <si>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</si>
  <si>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</si>
  <si>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</si>
  <si>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</si>
  <si>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</si>
  <si>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</si>
  <si>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</si>
  <si>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</si>
  <si>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</si>
  <si>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</si>
  <si>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</si>
  <si>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</si>
  <si>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</si>
  <si>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</si>
  <si>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</si>
  <si>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</si>
  <si>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</si>
  <si>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</si>
  <si>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</si>
  <si>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</si>
  <si>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</si>
  <si>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</si>
  <si>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</si>
  <si>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</si>
  <si>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</si>
  <si>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</si>
  <si>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</si>
  <si>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</si>
  <si>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</si>
  <si>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</si>
  <si>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</si>
  <si>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</si>
  <si>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</si>
  <si>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</si>
  <si>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</si>
  <si>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</si>
  <si>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</si>
  <si>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</si>
  <si>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</si>
  <si>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</si>
  <si>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</si>
  <si>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</si>
  <si>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</si>
  <si>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</si>
  <si>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</si>
  <si>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</si>
  <si>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</si>
  <si>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</si>
  <si>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</si>
  <si>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</si>
  <si>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</si>
  <si>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</si>
  <si>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</si>
  <si>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</si>
  <si>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</si>
  <si>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</si>
  <si>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</si>
  <si>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</si>
  <si>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</si>
  <si>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</si>
  <si>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</si>
  <si>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</si>
  <si>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</si>
  <si>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</si>
  <si>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</si>
  <si>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</si>
  <si>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</si>
  <si>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</si>
  <si>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</si>
  <si>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</si>
  <si>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</si>
  <si>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</si>
  <si>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</si>
  <si>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</si>
  <si>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</si>
  <si>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</si>
  <si>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</si>
  <si>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</si>
  <si>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</si>
  <si>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</si>
  <si>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</si>
  <si>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</si>
  <si>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</si>
  <si>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</si>
  <si>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</si>
  <si>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</si>
  <si>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</si>
  <si>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</si>
  <si>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</si>
  <si>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</si>
  <si>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</si>
  <si>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</si>
  <si>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</si>
  <si>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</si>
  <si>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</si>
  <si>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</si>
  <si>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</si>
  <si>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</si>
  <si>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</si>
  <si>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</si>
  <si>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</si>
  <si>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</si>
  <si>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</si>
  <si>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</si>
  <si>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</si>
  <si>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</si>
  <si>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</si>
  <si>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</si>
  <si>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</si>
  <si>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</si>
  <si>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</si>
  <si>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</si>
  <si>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</si>
  <si>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</si>
  <si>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</si>
  <si>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</si>
  <si>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</si>
  <si>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</si>
  <si>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</si>
  <si>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</si>
  <si>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</si>
  <si>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</si>
  <si>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</si>
  <si>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</si>
  <si>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</si>
  <si>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</si>
  <si>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</si>
  <si>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</si>
  <si>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</si>
  <si>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</si>
  <si>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</si>
  <si>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</si>
  <si>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</si>
  <si>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</si>
  <si>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</si>
  <si>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</si>
  <si>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</si>
  <si>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</si>
  <si>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</si>
  <si>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</si>
  <si>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</si>
  <si>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</si>
  <si>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</si>
  <si>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</si>
  <si>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</si>
  <si>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</si>
  <si>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</si>
  <si>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</si>
  <si>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</si>
  <si>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</si>
  <si>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</si>
  <si>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</si>
  <si>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</si>
  <si>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</si>
  <si>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</si>
  <si>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</si>
  <si>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</si>
  <si>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</si>
  <si>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</si>
  <si>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</si>
  <si>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</si>
  <si>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</si>
  <si>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</si>
  <si>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</si>
  <si>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</si>
  <si>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</si>
  <si>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</si>
  <si>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</si>
  <si>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</si>
  <si>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</si>
  <si>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</si>
  <si>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</si>
  <si>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</si>
  <si>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</si>
  <si>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</si>
  <si>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</si>
  <si>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</si>
  <si>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</si>
  <si>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</si>
  <si>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</si>
  <si>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</si>
  <si>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</si>
  <si>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</si>
  <si>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</si>
  <si>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</si>
  <si>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</si>
  <si>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</si>
  <si>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</si>
  <si>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</si>
  <si>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</si>
  <si>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</si>
  <si>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</si>
  <si>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</si>
  <si>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</si>
  <si>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</si>
  <si>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</si>
  <si>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</si>
  <si>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</si>
  <si>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</si>
  <si>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</si>
  <si>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</si>
  <si>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</si>
  <si>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</si>
  <si>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</si>
  <si>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</si>
  <si>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</si>
  <si>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</si>
  <si>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</si>
  <si>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</si>
  <si>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</si>
  <si>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</si>
  <si>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</si>
  <si>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</si>
  <si>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</si>
  <si>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</si>
  <si>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</si>
  <si>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</si>
  <si>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</si>
  <si>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</si>
  <si>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</si>
  <si>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</si>
  <si>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</si>
  <si>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</si>
  <si>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</si>
  <si>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</si>
  <si>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</si>
  <si>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</si>
  <si>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</si>
  <si>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</si>
  <si>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</si>
  <si>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</si>
  <si>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</si>
  <si>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</si>
  <si>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</si>
  <si>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</si>
  <si>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</si>
  <si>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</si>
  <si>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</si>
  <si>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</si>
  <si>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</si>
  <si>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</si>
  <si>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</si>
  <si>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</si>
  <si>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</si>
  <si>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</si>
  <si>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</si>
  <si>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</si>
  <si>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</si>
  <si>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</si>
  <si>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</si>
  <si>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</si>
  <si>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</si>
  <si>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</si>
  <si>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</si>
  <si>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</si>
  <si>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</si>
  <si>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</si>
  <si>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</si>
  <si>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</si>
  <si>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</si>
  <si>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</si>
  <si>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</si>
  <si>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</si>
  <si>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</si>
  <si>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</si>
  <si>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</si>
  <si>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</si>
  <si>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</si>
  <si>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</si>
  <si>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</si>
  <si>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</si>
  <si>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</si>
  <si>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</si>
  <si>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</si>
  <si>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</si>
  <si>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</si>
  <si>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</si>
  <si>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</si>
  <si>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</si>
  <si>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</si>
  <si>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</si>
  <si>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</si>
  <si>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</si>
  <si>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</si>
  <si>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</si>
  <si>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</si>
  <si>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</si>
  <si>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</si>
  <si>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</si>
  <si>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</si>
  <si>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</si>
  <si>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</si>
  <si>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</si>
  <si>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</si>
  <si>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</si>
  <si>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</si>
  <si>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</si>
  <si>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</si>
  <si>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</si>
  <si>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</si>
  <si>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</si>
  <si>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</si>
  <si>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</si>
  <si>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</si>
  <si>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</si>
  <si>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</si>
  <si>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</si>
  <si>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</si>
  <si>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</si>
  <si>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</si>
  <si>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</si>
  <si>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</si>
  <si>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</si>
  <si>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</si>
  <si>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</si>
  <si>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</si>
  <si>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</si>
  <si>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</si>
  <si>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</si>
  <si>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</si>
  <si>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</si>
  <si>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</si>
  <si>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</si>
  <si>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</si>
  <si>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</si>
  <si>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</si>
  <si>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</si>
  <si>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</si>
  <si>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</si>
  <si>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</si>
  <si>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</si>
  <si>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</si>
  <si>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</si>
  <si>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</si>
  <si>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</si>
  <si>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</si>
  <si>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</si>
  <si>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</si>
  <si>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</si>
  <si>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</si>
  <si>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</si>
  <si>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</si>
  <si>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</si>
  <si>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</si>
  <si>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</si>
  <si>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</si>
  <si>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</si>
  <si>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</si>
  <si>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</si>
  <si>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</si>
  <si>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</si>
  <si>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</si>
  <si>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</si>
  <si>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</si>
  <si>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</si>
  <si>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</si>
  <si>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</si>
  <si>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</si>
  <si>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</si>
  <si>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</si>
  <si>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</si>
  <si>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</si>
  <si>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</si>
  <si>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</si>
  <si>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</si>
  <si>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</si>
  <si>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</si>
  <si>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</si>
  <si>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</si>
  <si>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</si>
  <si>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</si>
  <si>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</si>
  <si>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</si>
  <si>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</si>
  <si>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</si>
  <si>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</si>
  <si>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</si>
  <si>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</si>
  <si>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</si>
  <si>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</si>
  <si>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</si>
  <si>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</si>
  <si>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</si>
  <si>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</si>
  <si>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</si>
  <si>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</si>
  <si>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</si>
  <si>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</si>
  <si>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</si>
  <si>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</si>
  <si>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</si>
  <si>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</si>
  <si>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</si>
  <si>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</si>
  <si>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</si>
  <si>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</si>
  <si>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</si>
  <si>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</si>
  <si>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</si>
  <si>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</si>
  <si>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</si>
  <si>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</si>
  <si>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</si>
  <si>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</si>
  <si>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</si>
  <si>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</si>
  <si>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</si>
  <si>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</si>
  <si>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</si>
  <si>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</si>
  <si>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</si>
  <si>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</si>
  <si>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</si>
  <si>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</si>
  <si>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</si>
  <si>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</si>
  <si>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</si>
  <si>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</si>
  <si>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</si>
  <si>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</si>
  <si>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</si>
  <si>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</si>
  <si>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</si>
  <si>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</si>
  <si>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</si>
  <si>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</si>
  <si>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</si>
  <si>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</si>
  <si>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</si>
  <si>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</si>
  <si>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</si>
  <si>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</si>
  <si>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</si>
  <si>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</si>
  <si>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</si>
  <si>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</si>
  <si>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</si>
  <si>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</si>
  <si>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</si>
  <si>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</si>
  <si>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</si>
  <si>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</si>
  <si>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</si>
  <si>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</si>
  <si>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</si>
  <si>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</si>
  <si>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</si>
  <si>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</si>
  <si>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</si>
  <si>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</si>
  <si>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</si>
  <si>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</si>
  <si>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</si>
  <si>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</si>
  <si>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</si>
  <si>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</si>
  <si>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</si>
  <si>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</si>
  <si>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</si>
  <si>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</si>
  <si>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</si>
  <si>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</si>
  <si>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</si>
  <si>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</si>
  <si>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</si>
  <si>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</si>
  <si>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</si>
  <si>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</si>
  <si>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</si>
  <si>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</si>
  <si>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</si>
  <si>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</si>
  <si>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</si>
  <si>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</si>
  <si>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</si>
  <si>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</si>
  <si>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</si>
  <si>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</si>
  <si>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</si>
  <si>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</si>
  <si>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</si>
  <si>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</si>
  <si>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</si>
  <si>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</si>
  <si>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</si>
  <si>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</si>
  <si>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</si>
  <si>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</si>
  <si>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</si>
  <si>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</si>
  <si>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</si>
  <si>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</si>
  <si>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</si>
  <si>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</si>
  <si>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</si>
  <si>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</si>
  <si>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</si>
  <si>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</si>
  <si>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</si>
  <si>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</si>
  <si>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</si>
  <si>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</si>
  <si>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</si>
  <si>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</si>
  <si>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</si>
  <si>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</si>
  <si>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</si>
  <si>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</si>
  <si>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</si>
  <si>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</si>
  <si>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</si>
  <si>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</si>
  <si>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</si>
  <si>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</si>
  <si>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</si>
  <si>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</si>
  <si>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</si>
  <si>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</si>
  <si>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</si>
  <si>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</si>
  <si>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</si>
  <si>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</si>
  <si>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</si>
  <si>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</si>
  <si>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</si>
  <si>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</si>
  <si>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</si>
  <si>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</si>
  <si>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</si>
  <si>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</si>
  <si>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</si>
  <si>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</si>
  <si>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</si>
  <si>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</si>
  <si>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</si>
  <si>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</si>
  <si>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</si>
  <si>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</si>
  <si>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</si>
  <si>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</si>
  <si>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</si>
  <si>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</si>
  <si>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</si>
  <si>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</si>
  <si>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</si>
  <si>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</si>
  <si>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</si>
  <si>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</si>
  <si>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</si>
  <si>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</si>
  <si>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</si>
  <si>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</si>
  <si>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</si>
  <si>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</si>
  <si>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</si>
  <si>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</si>
  <si>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</si>
  <si>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</si>
  <si>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</si>
  <si>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</si>
  <si>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</si>
  <si>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</si>
  <si>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</si>
  <si>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</si>
  <si>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</si>
  <si>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</si>
  <si>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</si>
  <si>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</si>
  <si>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</si>
  <si>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</si>
  <si>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</si>
  <si>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</si>
  <si>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</si>
  <si>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</si>
  <si>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</si>
  <si>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</si>
  <si>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</si>
  <si>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</si>
  <si>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</si>
  <si>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</si>
  <si>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</si>
  <si>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</si>
  <si>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</si>
  <si>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</si>
  <si>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</si>
  <si>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</si>
  <si>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</si>
  <si>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</si>
  <si>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</si>
  <si>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</si>
  <si>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</si>
  <si>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</si>
  <si>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</si>
  <si>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</si>
  <si>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</si>
  <si>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</si>
  <si>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</si>
  <si>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</si>
  <si>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</si>
  <si>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</si>
  <si>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</si>
  <si>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</si>
  <si>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</si>
  <si>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</si>
  <si>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</si>
  <si>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</si>
  <si>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</si>
  <si>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</si>
  <si>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</si>
  <si>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</si>
  <si>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</si>
  <si>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</si>
  <si>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</si>
  <si>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</si>
  <si>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</si>
  <si>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</si>
  <si>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</si>
  <si>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</si>
  <si>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</si>
  <si>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</si>
  <si>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</si>
  <si>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</si>
  <si>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</si>
  <si>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</si>
  <si>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</si>
  <si>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</si>
  <si>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</si>
  <si>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</si>
  <si>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</si>
  <si>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</si>
  <si>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</si>
  <si>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</si>
  <si>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</si>
  <si>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</si>
  <si>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</si>
  <si>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</si>
  <si>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</si>
  <si>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</si>
  <si>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</si>
  <si>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</si>
  <si>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</si>
  <si>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</si>
  <si>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</si>
  <si>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</si>
  <si>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</si>
  <si>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</si>
  <si>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</si>
  <si>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</si>
  <si>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</si>
  <si>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</si>
  <si>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</si>
  <si>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</si>
  <si>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</si>
  <si>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</si>
  <si>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</si>
  <si>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</si>
  <si>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</si>
  <si>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</si>
  <si>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</si>
  <si>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</si>
  <si>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</si>
  <si>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</si>
  <si>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</si>
  <si>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</si>
  <si>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</si>
  <si>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</si>
  <si>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</si>
  <si>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</si>
  <si>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</si>
  <si>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</si>
  <si>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</si>
  <si>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</si>
  <si>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</si>
  <si>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</si>
  <si>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</si>
  <si>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</si>
  <si>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</si>
  <si>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</si>
  <si>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</si>
  <si>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</si>
  <si>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</si>
  <si>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</si>
  <si>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</si>
  <si>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</si>
  <si>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</si>
  <si>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</si>
  <si>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</si>
  <si>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</si>
  <si>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</si>
  <si>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</si>
  <si>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</si>
  <si>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</si>
  <si>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</si>
  <si>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</si>
  <si>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</si>
  <si>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</si>
  <si>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</si>
  <si>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</si>
  <si>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</si>
  <si>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</si>
  <si>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</si>
  <si>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</si>
  <si>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</si>
  <si>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</si>
  <si>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</si>
  <si>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</si>
  <si>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</si>
  <si>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</si>
  <si>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</si>
  <si>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</si>
  <si>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</si>
  <si>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</si>
  <si>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</si>
  <si>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</si>
  <si>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</si>
  <si>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</si>
  <si>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</si>
  <si>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</si>
  <si>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</si>
  <si>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</si>
  <si>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</si>
  <si>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</si>
  <si>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</si>
  <si>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</si>
  <si>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</si>
  <si>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</si>
  <si>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</si>
  <si>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</si>
  <si>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</si>
  <si>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</si>
  <si>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</si>
  <si>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</si>
  <si>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</si>
  <si>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</si>
  <si>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</si>
  <si>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</si>
  <si>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</si>
  <si>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</si>
  <si>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</si>
  <si>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</si>
  <si>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</si>
  <si>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</si>
  <si>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</si>
  <si>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</si>
  <si>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</si>
  <si>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</si>
  <si>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</si>
  <si>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</si>
  <si>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</si>
  <si>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</si>
  <si>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</si>
  <si>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</si>
  <si>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</si>
  <si>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</si>
  <si>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</si>
  <si>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</si>
  <si>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</si>
  <si>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</si>
  <si>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</si>
  <si>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</si>
  <si>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</si>
  <si>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</si>
  <si>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</si>
  <si>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</si>
  <si>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</si>
  <si>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</si>
  <si>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</si>
  <si>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</si>
  <si>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</si>
  <si>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</si>
  <si>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</si>
  <si>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</si>
  <si>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</si>
  <si>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</si>
  <si>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</si>
  <si>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</si>
  <si>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</si>
  <si>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</si>
  <si>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</si>
  <si>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</si>
  <si>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</si>
  <si>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</si>
  <si>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</si>
  <si>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</si>
  <si>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</si>
  <si>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</si>
  <si>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</si>
  <si>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</si>
  <si>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</si>
  <si>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</si>
  <si>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</si>
  <si>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</si>
  <si>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</si>
  <si>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</si>
  <si>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</si>
  <si>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</si>
  <si>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</si>
  <si>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</si>
  <si>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</si>
  <si>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</si>
  <si>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</si>
  <si>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</si>
  <si>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</si>
  <si>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</si>
  <si>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</si>
  <si>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</si>
  <si>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</si>
  <si>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</si>
  <si>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</si>
  <si>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</si>
  <si>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</si>
  <si>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</si>
  <si>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</si>
  <si>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</si>
  <si>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</si>
  <si>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</si>
  <si>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</si>
  <si>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</si>
  <si>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</si>
  <si>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</si>
  <si>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</si>
  <si>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</si>
  <si>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</si>
  <si>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</si>
  <si>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</si>
  <si>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</si>
  <si>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</si>
  <si>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</si>
  <si>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</si>
  <si>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</si>
  <si>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</si>
  <si>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</si>
  <si>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</si>
  <si>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</si>
  <si>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</si>
  <si>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</si>
  <si>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</si>
  <si>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</si>
  <si>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</si>
  <si>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</si>
  <si>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</si>
  <si>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</si>
  <si>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</si>
  <si>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</si>
  <si>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</si>
  <si>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</si>
  <si>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</si>
  <si>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</si>
  <si>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</si>
  <si>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</si>
  <si>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</si>
  <si>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</si>
  <si>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</si>
  <si>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</si>
  <si>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</si>
  <si>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</si>
  <si>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</si>
  <si>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</si>
  <si>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</si>
  <si>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</si>
  <si>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</si>
  <si>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</si>
  <si>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</si>
  <si>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</si>
  <si>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</si>
  <si>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</si>
  <si>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</si>
  <si>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</si>
  <si>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</si>
  <si>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</si>
  <si>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</si>
  <si>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</si>
  <si>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</si>
  <si>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</si>
  <si>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</si>
  <si>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</si>
  <si>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</si>
  <si>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</si>
  <si>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</si>
  <si>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</si>
  <si>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</si>
  <si>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</si>
  <si>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</si>
  <si>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</si>
  <si>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</si>
  <si>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</si>
  <si>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</si>
  <si>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</si>
  <si>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</si>
  <si>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</si>
  <si>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</si>
  <si>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</si>
  <si>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</si>
  <si>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</si>
  <si>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</si>
  <si>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</si>
  <si>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</si>
  <si>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</si>
  <si>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</si>
  <si>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</si>
  <si>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</si>
  <si>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</si>
  <si>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</si>
  <si>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</si>
  <si>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</si>
  <si>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</si>
  <si>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</si>
  <si>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</si>
  <si>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</si>
  <si>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</si>
  <si>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</si>
  <si>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</si>
  <si>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</si>
  <si>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</si>
  <si>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</si>
  <si>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</si>
  <si>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</si>
  <si>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</si>
  <si>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</si>
  <si>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</si>
  <si>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</si>
  <si>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</si>
  <si>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</si>
  <si>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</si>
  <si>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</si>
  <si>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</si>
  <si>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</si>
  <si>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</si>
  <si>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</si>
  <si>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</si>
  <si>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</si>
  <si>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</si>
  <si>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</si>
  <si>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</si>
  <si>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</si>
  <si>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</si>
  <si>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</si>
  <si>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</si>
  <si>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</si>
  <si>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</si>
  <si>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</si>
  <si>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</si>
  <si>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</si>
  <si>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</si>
  <si>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</si>
  <si>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</si>
  <si>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</si>
  <si>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</si>
  <si>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</si>
  <si>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</si>
  <si>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</si>
  <si>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</si>
  <si>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</si>
  <si>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</si>
  <si>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</si>
  <si>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</si>
  <si>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</si>
  <si>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</si>
  <si>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</si>
  <si>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</si>
  <si>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</si>
  <si>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</si>
  <si>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</si>
  <si>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</si>
  <si>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</si>
  <si>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</si>
  <si>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</si>
  <si>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</si>
  <si>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</si>
  <si>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</si>
  <si>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</si>
  <si>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</si>
  <si>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</si>
  <si>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</si>
  <si>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</si>
  <si>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</si>
  <si>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</si>
  <si>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</si>
  <si>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</si>
  <si>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</si>
  <si>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</si>
  <si>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</si>
  <si>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</si>
  <si>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</si>
  <si>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</si>
  <si>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</si>
  <si>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</si>
  <si>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</si>
  <si>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</si>
  <si>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</si>
  <si>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</si>
  <si>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</si>
  <si>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</si>
  <si>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</si>
  <si>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</si>
  <si>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</si>
  <si>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</si>
  <si>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</si>
  <si>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</si>
  <si>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</si>
  <si>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</si>
  <si>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</si>
  <si>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</si>
  <si>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</si>
  <si>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</si>
  <si>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</si>
  <si>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</si>
  <si>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</si>
  <si>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</si>
  <si>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</si>
  <si>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</si>
  <si>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</si>
  <si>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</si>
  <si>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</si>
  <si>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</si>
  <si>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</si>
  <si>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</si>
  <si>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</si>
  <si>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</si>
  <si>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</si>
  <si>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</si>
  <si>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</si>
  <si>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</si>
  <si>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</si>
  <si>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</si>
  <si>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</si>
  <si>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</si>
  <si>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</si>
  <si>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</si>
  <si>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</si>
  <si>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</si>
  <si>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</si>
  <si>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</si>
  <si>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</si>
  <si>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</si>
  <si>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</si>
  <si>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</si>
  <si>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</si>
  <si>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</si>
  <si>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</si>
  <si>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</si>
  <si>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</si>
  <si>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</si>
  <si>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</si>
  <si>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</si>
  <si>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</si>
  <si>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</si>
  <si>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</si>
  <si>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</si>
  <si>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</si>
  <si>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</si>
  <si>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</si>
  <si>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</si>
  <si>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</si>
  <si>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</si>
  <si>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</si>
  <si>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</si>
  <si>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</si>
  <si>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</si>
  <si>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</si>
  <si>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</si>
  <si>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</si>
  <si>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</si>
  <si>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</si>
  <si>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</si>
  <si>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</si>
  <si>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</si>
  <si>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</si>
  <si>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</si>
  <si>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</si>
  <si>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</si>
  <si>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</si>
  <si>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</si>
  <si>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</si>
  <si>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</si>
  <si>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</si>
  <si>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</si>
  <si>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</si>
  <si>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</si>
  <si>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</si>
  <si>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</si>
  <si>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</si>
  <si>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</si>
  <si>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</si>
  <si>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</si>
  <si>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</si>
  <si>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</si>
  <si>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</si>
  <si>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</si>
  <si>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</si>
  <si>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</si>
  <si>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</si>
  <si>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</si>
  <si>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</si>
  <si>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</si>
  <si>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</si>
  <si>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</si>
  <si>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</si>
  <si>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</si>
  <si>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</si>
  <si>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</si>
  <si>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</si>
  <si>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</si>
  <si>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</si>
  <si>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</si>
  <si>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</si>
  <si>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</si>
  <si>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</si>
  <si>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</si>
  <si>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</si>
  <si>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</si>
  <si>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</si>
  <si>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</si>
  <si>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</si>
  <si>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</si>
  <si>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</si>
  <si>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</si>
  <si>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</si>
  <si>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</si>
  <si>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</si>
  <si>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</si>
  <si>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</si>
  <si>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</si>
  <si>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</si>
  <si>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</si>
  <si>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</si>
  <si>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</si>
  <si>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</si>
  <si>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</si>
  <si>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</si>
  <si>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</si>
  <si>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</si>
  <si>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</si>
  <si>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</si>
  <si>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</si>
  <si>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</si>
  <si>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</si>
  <si>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</si>
  <si>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</si>
  <si>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</si>
  <si>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</si>
  <si>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</si>
  <si>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</si>
  <si>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</si>
  <si>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</si>
  <si>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</si>
  <si>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</si>
  <si>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</si>
  <si>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</si>
  <si>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</si>
  <si>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</si>
  <si>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</si>
  <si>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</si>
  <si>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</si>
  <si>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</si>
  <si>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</si>
  <si>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</si>
  <si>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</si>
  <si>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</si>
  <si>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</si>
  <si>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</si>
  <si>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</si>
  <si>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</si>
  <si>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</si>
  <si>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</si>
  <si>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</si>
  <si>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</si>
  <si>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</si>
  <si>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</si>
  <si>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</si>
  <si>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</si>
  <si>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</si>
  <si>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</si>
  <si>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</si>
  <si>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</si>
  <si>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</si>
  <si>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</si>
  <si>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</si>
  <si>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</si>
  <si>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</si>
  <si>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</si>
  <si>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</si>
  <si>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</si>
  <si>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</si>
  <si>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</si>
  <si>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</si>
  <si>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</si>
  <si>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</si>
  <si>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</si>
  <si>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</si>
  <si>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</si>
  <si>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</si>
  <si>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</si>
  <si>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</si>
  <si>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</si>
  <si>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</si>
  <si>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</si>
  <si>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</si>
  <si>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</si>
  <si>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</si>
  <si>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</si>
  <si>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</si>
  <si>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</si>
  <si>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</si>
  <si>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</si>
  <si>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</si>
  <si>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</si>
  <si>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</si>
  <si>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</si>
  <si>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</si>
  <si>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</si>
  <si>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</si>
  <si>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</si>
  <si>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</si>
  <si>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</si>
  <si>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</si>
  <si>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</si>
  <si>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</si>
  <si>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</si>
  <si>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</si>
  <si>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</si>
  <si>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</si>
  <si>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</si>
  <si>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</si>
  <si>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</si>
  <si>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</si>
  <si>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</si>
  <si>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</si>
  <si>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</si>
  <si>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</si>
  <si>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</si>
  <si>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</si>
  <si>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</si>
  <si>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</si>
  <si>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</si>
  <si>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</si>
  <si>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</si>
  <si>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</si>
  <si>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</si>
  <si>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</si>
  <si>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</si>
  <si>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</si>
  <si>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</si>
  <si>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</si>
  <si>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</si>
  <si>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</si>
  <si>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</si>
  <si>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</si>
  <si>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</si>
  <si>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</si>
  <si>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</si>
  <si>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</si>
  <si>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</si>
  <si>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</si>
  <si>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</si>
  <si>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</si>
  <si>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</si>
  <si>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</si>
  <si>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</si>
  <si>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</si>
  <si>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</si>
  <si>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</si>
  <si>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</si>
  <si>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</si>
  <si>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</si>
  <si>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</si>
  <si>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</si>
  <si>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</si>
  <si>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</si>
  <si>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</si>
  <si>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</si>
  <si>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</si>
  <si>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</si>
  <si>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</si>
  <si>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</si>
  <si>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</si>
  <si>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</si>
  <si>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</si>
  <si>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</si>
  <si>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</si>
  <si>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</si>
  <si>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</si>
  <si>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</si>
  <si>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</si>
  <si>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</si>
  <si>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</si>
  <si>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</si>
  <si>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</si>
  <si>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</si>
  <si>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</si>
  <si>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</si>
  <si>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</si>
  <si>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</si>
  <si>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</si>
  <si>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</si>
  <si>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</si>
  <si>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</si>
  <si>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</si>
  <si>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</si>
  <si>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</si>
  <si>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</si>
  <si>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</si>
  <si>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</si>
  <si>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</si>
  <si>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</si>
  <si>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</si>
  <si>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</si>
  <si>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</si>
  <si>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</si>
  <si>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</si>
  <si>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</si>
  <si>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</si>
  <si>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</si>
  <si>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</si>
  <si>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</si>
  <si>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</si>
  <si>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</si>
  <si>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</si>
  <si>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</si>
  <si>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</si>
  <si>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</si>
  <si>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</si>
  <si>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</si>
  <si>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</si>
  <si>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</si>
  <si>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</si>
  <si>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</si>
  <si>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</si>
  <si>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</si>
  <si>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</si>
  <si>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</si>
  <si>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</si>
  <si>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</si>
  <si>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</si>
  <si>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</si>
  <si>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</si>
  <si>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</si>
  <si>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</si>
  <si>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</si>
  <si>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</si>
  <si>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</si>
  <si>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</si>
  <si>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</si>
  <si>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</si>
  <si>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</si>
  <si>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</si>
  <si>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</si>
  <si>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</si>
  <si>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</si>
  <si>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</si>
  <si>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</si>
  <si>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</si>
  <si>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</si>
  <si>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</si>
  <si>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</si>
  <si>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</si>
  <si>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</si>
  <si>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</si>
  <si>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</si>
  <si>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</si>
  <si>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</si>
  <si>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</si>
  <si>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</si>
  <si>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</si>
  <si>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</si>
  <si>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</si>
  <si>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</si>
  <si>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</si>
  <si>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</si>
  <si>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</si>
  <si>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</si>
  <si>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</si>
  <si>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</si>
  <si>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</si>
  <si>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</si>
  <si>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</si>
  <si>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</si>
  <si>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</si>
  <si>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</si>
  <si>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</si>
  <si>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</si>
  <si>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</si>
  <si>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</si>
  <si>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</si>
  <si>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</si>
  <si>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</si>
  <si>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</si>
  <si>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</si>
  <si>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</si>
  <si>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</si>
  <si>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</si>
  <si>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</si>
  <si>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</si>
  <si>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</si>
  <si>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</si>
  <si>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</si>
  <si>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</si>
  <si>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</si>
  <si>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</si>
  <si>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</si>
  <si>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</si>
  <si>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</si>
  <si>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</si>
  <si>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</si>
  <si>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</si>
  <si>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</si>
  <si>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</si>
  <si>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</si>
  <si>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</si>
  <si>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</si>
  <si>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</si>
  <si>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</si>
  <si>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</si>
  <si>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</si>
  <si>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</si>
  <si>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</si>
  <si>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</si>
  <si>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</si>
  <si>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</si>
  <si>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</si>
  <si>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</si>
  <si>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</si>
  <si>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</si>
  <si>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</si>
  <si>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</si>
  <si>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</si>
  <si>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</si>
  <si>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</si>
  <si>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</si>
  <si>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</si>
  <si>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</si>
  <si>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</si>
  <si>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</si>
  <si>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</si>
  <si>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</si>
  <si>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</si>
  <si>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</si>
  <si>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</si>
  <si>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</si>
  <si>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</si>
  <si>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</si>
  <si>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</si>
  <si>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</si>
  <si>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</si>
  <si>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</si>
  <si>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</si>
  <si>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</si>
  <si>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</si>
  <si>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</si>
  <si>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</si>
  <si>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</si>
  <si>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</si>
  <si>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</si>
  <si>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</si>
  <si>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</si>
  <si>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</si>
  <si>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</si>
  <si>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</si>
  <si>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</si>
  <si>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</si>
  <si>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</si>
  <si>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</si>
  <si>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</si>
  <si>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</si>
  <si>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</si>
  <si>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</si>
  <si>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</si>
  <si>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</si>
  <si>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</si>
  <si>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</si>
  <si>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</si>
  <si>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</si>
  <si>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</si>
  <si>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</si>
  <si>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</si>
  <si>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</si>
  <si>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</si>
  <si>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</si>
  <si>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</si>
  <si>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</si>
  <si>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</si>
  <si>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</si>
  <si>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</si>
  <si>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</si>
  <si>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</si>
  <si>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</si>
  <si>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</si>
  <si>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</si>
  <si>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</si>
  <si>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</si>
  <si>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</si>
  <si>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</si>
  <si>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</si>
  <si>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</si>
  <si>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</si>
  <si>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</si>
  <si>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</si>
  <si>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</si>
  <si>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</si>
  <si>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</si>
  <si>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</si>
  <si>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</si>
  <si>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</si>
  <si>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</si>
  <si>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</si>
  <si>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</si>
  <si>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</si>
  <si>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</si>
  <si>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</si>
  <si>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</si>
  <si>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</si>
  <si>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</si>
  <si>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</si>
  <si>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</si>
  <si>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</si>
  <si>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</si>
  <si>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</si>
  <si>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</si>
  <si>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</si>
  <si>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</si>
  <si>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</si>
  <si>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</si>
  <si>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</si>
  <si>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</si>
  <si>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</si>
  <si>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</si>
  <si>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</si>
  <si>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</si>
  <si>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</si>
  <si>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</si>
  <si>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</si>
  <si>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</si>
  <si>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</si>
  <si>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</si>
  <si>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</si>
  <si>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</si>
  <si>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</si>
  <si>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</si>
  <si>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</si>
  <si>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</si>
  <si>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</si>
  <si>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</si>
  <si>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</si>
  <si>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</si>
  <si>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</si>
  <si>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</si>
  <si>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</si>
  <si>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</si>
  <si>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</si>
  <si>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</si>
  <si>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</si>
  <si>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</si>
  <si>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</si>
  <si>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</si>
  <si>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</si>
  <si>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</si>
  <si>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</si>
  <si>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</si>
  <si>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</si>
  <si>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</si>
  <si>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</si>
  <si>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</si>
  <si>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</si>
  <si>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</si>
  <si>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</si>
  <si>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</si>
  <si>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</si>
  <si>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</si>
  <si>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</si>
  <si>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</si>
  <si>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</si>
  <si>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</si>
  <si>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</si>
  <si>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</si>
  <si>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</si>
  <si>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</si>
  <si>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</si>
  <si>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</si>
  <si>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</si>
  <si>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</si>
  <si>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</si>
  <si>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</si>
  <si>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</si>
  <si>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</si>
  <si>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</si>
  <si>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</si>
  <si>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</si>
  <si>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</si>
  <si>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</si>
  <si>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</si>
  <si>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</si>
  <si>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</si>
  <si>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</si>
  <si>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</si>
  <si>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</si>
  <si>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</si>
  <si>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</si>
  <si>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</si>
  <si>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</si>
  <si>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</si>
  <si>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</si>
  <si>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</si>
  <si>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</si>
  <si>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</si>
  <si>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</si>
  <si>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</si>
  <si>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</si>
  <si>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</si>
  <si>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</si>
  <si>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</si>
  <si>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</si>
  <si>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</si>
  <si>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</si>
  <si>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</si>
  <si>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</si>
  <si>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</si>
  <si>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</si>
  <si>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</si>
  <si>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</si>
  <si>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</si>
  <si>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</si>
  <si>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</si>
  <si>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</si>
  <si>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</si>
  <si>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</si>
  <si>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</si>
  <si>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</si>
  <si>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</si>
  <si>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</si>
  <si>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</si>
  <si>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</si>
  <si>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</si>
  <si>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</si>
  <si>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</si>
  <si>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</si>
  <si>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</si>
  <si>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</si>
  <si>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</si>
  <si>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</si>
  <si>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</si>
  <si>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</si>
  <si>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</si>
  <si>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</si>
  <si>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</si>
  <si>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</si>
  <si>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</si>
  <si>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</si>
  <si>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</si>
  <si>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</si>
  <si>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</si>
  <si>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</si>
  <si>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</si>
  <si>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</si>
  <si>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</si>
  <si>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</si>
  <si>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</si>
  <si>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</si>
  <si>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</si>
  <si>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</si>
  <si>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</si>
  <si>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</si>
  <si>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</si>
  <si>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</si>
  <si>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</si>
  <si>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</si>
  <si>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</si>
  <si>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</si>
  <si>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</si>
  <si>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</si>
  <si>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</si>
  <si>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</si>
  <si>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</si>
  <si>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</si>
  <si>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</si>
  <si>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</si>
  <si>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</si>
  <si>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</si>
  <si>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</si>
  <si>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</si>
  <si>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</si>
  <si>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</si>
  <si>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</si>
  <si>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</si>
  <si>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</si>
  <si>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</si>
  <si>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</si>
  <si>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</si>
  <si>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</si>
  <si>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</si>
  <si>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</si>
  <si>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</si>
  <si>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</si>
  <si>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</si>
  <si>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</si>
  <si>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</si>
  <si>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</si>
  <si>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</si>
  <si>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</si>
  <si>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</si>
  <si>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</si>
  <si>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</si>
  <si>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</si>
  <si>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</si>
  <si>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</si>
  <si>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</si>
  <si>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</si>
  <si>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</si>
  <si>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</si>
  <si>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</si>
  <si>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</si>
  <si>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</si>
  <si>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</si>
  <si>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</si>
  <si>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</si>
  <si>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</si>
  <si>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</si>
  <si>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</si>
  <si>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</si>
  <si>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</si>
  <si>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</si>
  <si>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</si>
  <si>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</si>
  <si>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</si>
  <si>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</si>
  <si>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</si>
  <si>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</si>
  <si>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</si>
  <si>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</si>
  <si>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</si>
  <si>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</si>
  <si>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</si>
  <si>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</si>
  <si>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</si>
  <si>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</si>
  <si>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</si>
  <si>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</si>
  <si>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</si>
  <si>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</si>
  <si>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</si>
  <si>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</si>
  <si>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</si>
  <si>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</si>
  <si>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</si>
  <si>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</si>
  <si>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</si>
  <si>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</si>
  <si>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</si>
  <si>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</si>
  <si>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</si>
  <si>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</si>
  <si>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</si>
  <si>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</si>
  <si>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</si>
  <si>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</si>
  <si>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</si>
  <si>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</si>
  <si>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</si>
  <si>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</si>
  <si>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</si>
  <si>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</si>
  <si>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</si>
  <si>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</si>
  <si>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</si>
  <si>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</si>
  <si>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</si>
  <si>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</si>
  <si>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</si>
  <si>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</si>
  <si>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</si>
  <si>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</si>
  <si>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</si>
  <si>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</si>
  <si>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</si>
  <si>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</si>
  <si>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</si>
  <si>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</si>
  <si>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</si>
  <si>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</si>
  <si>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</si>
  <si>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</si>
  <si>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</si>
  <si>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</si>
  <si>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</si>
  <si>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</si>
  <si>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</si>
  <si>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</si>
  <si>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</si>
  <si>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</si>
  <si>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</si>
  <si>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</si>
  <si>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</si>
  <si>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</si>
  <si>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</si>
  <si>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</si>
  <si>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</si>
  <si>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</si>
  <si>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</si>
  <si>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</si>
  <si>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</si>
  <si>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</si>
  <si>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</si>
  <si>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</si>
  <si>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</si>
  <si>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</si>
  <si>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</si>
  <si>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</si>
  <si>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</si>
  <si>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</si>
  <si>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</si>
  <si>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</si>
  <si>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</si>
  <si>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</si>
  <si>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</si>
  <si>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</si>
  <si>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</si>
  <si>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</si>
  <si>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</si>
  <si>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</si>
  <si>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</si>
  <si>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</si>
  <si>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</si>
  <si>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</si>
  <si>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</si>
  <si>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</si>
  <si>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</si>
  <si>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</si>
  <si>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</si>
  <si>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</si>
  <si>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</si>
  <si>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</si>
  <si>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</si>
  <si>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</si>
  <si>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</si>
  <si>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</si>
  <si>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</si>
  <si>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</si>
  <si>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</si>
  <si>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</si>
  <si>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</si>
  <si>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</si>
  <si>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</si>
  <si>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</si>
  <si>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</si>
  <si>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</si>
  <si>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</si>
  <si>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</si>
  <si>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</si>
  <si>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</si>
  <si>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</si>
  <si>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</si>
  <si>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</si>
  <si>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</si>
  <si>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</si>
  <si>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</si>
  <si>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</si>
  <si>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</si>
  <si>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</si>
  <si>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</si>
  <si>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</si>
  <si>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</si>
  <si>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</si>
  <si>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</si>
  <si>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</si>
  <si>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</si>
  <si>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</si>
  <si>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</si>
  <si>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</si>
  <si>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</si>
  <si>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</si>
  <si>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</si>
  <si>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</si>
  <si>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</si>
  <si>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</si>
  <si>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</si>
  <si>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</si>
  <si>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</si>
  <si>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</si>
  <si>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</si>
  <si>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</si>
  <si>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</si>
  <si>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</si>
  <si>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</si>
  <si>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</si>
  <si>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</si>
  <si>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</si>
  <si>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</si>
  <si>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</si>
  <si>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</si>
  <si>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</si>
  <si>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</si>
  <si>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</si>
  <si>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</si>
  <si>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</si>
  <si>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</si>
  <si>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</si>
  <si>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</si>
  <si>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</si>
  <si>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</si>
  <si>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</si>
  <si>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</si>
  <si>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</si>
  <si>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</si>
  <si>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</si>
  <si>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</si>
  <si>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</si>
  <si>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</si>
  <si>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</si>
  <si>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</si>
  <si>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</si>
  <si>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</si>
  <si>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</si>
  <si>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</si>
  <si>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</si>
  <si>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</si>
  <si>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</si>
  <si>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</si>
  <si>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</si>
  <si>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</si>
  <si>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</si>
  <si>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</si>
  <si>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</si>
  <si>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</si>
  <si>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</si>
  <si>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</si>
  <si>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</si>
  <si>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</si>
  <si>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</si>
  <si>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</si>
  <si>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</si>
  <si>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</si>
  <si>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</si>
  <si>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</si>
  <si>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</si>
  <si>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</si>
  <si>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</si>
  <si>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</si>
  <si>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</si>
  <si>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</si>
  <si>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</si>
  <si>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</si>
  <si>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</si>
  <si>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</si>
  <si>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</si>
  <si>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</si>
  <si>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</si>
  <si>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</si>
  <si>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</si>
  <si>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</si>
  <si>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</si>
  <si>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</si>
  <si>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</si>
  <si>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</si>
  <si>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</si>
  <si>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</si>
  <si>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</si>
  <si>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</si>
  <si>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</si>
  <si>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</si>
  <si>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</si>
  <si>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</si>
  <si>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</si>
  <si>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</si>
  <si>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</si>
  <si>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</si>
  <si>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</si>
  <si>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</si>
  <si>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</si>
  <si>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</si>
  <si>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</si>
  <si>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</si>
  <si>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</si>
  <si>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</si>
  <si>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</si>
  <si>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</si>
  <si>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</si>
  <si>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</si>
  <si>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</si>
  <si>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</si>
  <si>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</si>
  <si>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</si>
  <si>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</si>
  <si>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</si>
  <si>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</si>
  <si>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</si>
  <si>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</si>
  <si>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</si>
  <si>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</si>
  <si>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</si>
  <si>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</si>
  <si>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</si>
  <si>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</si>
  <si>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</si>
  <si>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</si>
  <si>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</si>
  <si>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</si>
  <si>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</si>
  <si>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</si>
  <si>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</si>
  <si>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</si>
  <si>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</si>
  <si>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</si>
  <si>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</si>
  <si>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</si>
  <si>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</si>
  <si>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</si>
  <si>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</si>
  <si>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</si>
  <si>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</si>
  <si>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</si>
  <si>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</si>
  <si>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</si>
  <si>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</si>
  <si>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</si>
  <si>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</si>
  <si>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</si>
  <si>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</si>
  <si>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</si>
  <si>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</si>
  <si>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</si>
  <si>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</si>
  <si>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</si>
  <si>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</si>
  <si>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</si>
  <si>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</si>
  <si>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</si>
  <si>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</si>
  <si>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</si>
  <si>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</si>
  <si>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</si>
  <si>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</si>
  <si>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</si>
  <si>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</si>
  <si>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</si>
  <si>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</si>
  <si>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</si>
  <si>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</si>
  <si>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</si>
  <si>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</si>
  <si>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</si>
  <si>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</si>
  <si>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</si>
  <si>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</si>
  <si>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</si>
  <si>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</si>
  <si>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</si>
  <si>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</si>
  <si>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</si>
  <si>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</si>
  <si>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</si>
  <si>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</si>
  <si>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</si>
  <si>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</si>
  <si>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</si>
  <si>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</si>
  <si>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</si>
  <si>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</si>
  <si>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</si>
  <si>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</si>
  <si>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</si>
  <si>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</si>
  <si>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</si>
  <si>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</si>
  <si>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</si>
  <si>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</si>
  <si>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</si>
  <si>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</si>
  <si>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</si>
  <si>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</si>
  <si>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</si>
  <si>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</si>
  <si>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</si>
  <si>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</si>
  <si>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</si>
  <si>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</si>
  <si>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</si>
  <si>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</si>
  <si>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</si>
  <si>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</si>
  <si>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</si>
  <si>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</si>
  <si>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</si>
  <si>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</si>
  <si>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</si>
  <si>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</si>
  <si>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</si>
  <si>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</si>
  <si>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</si>
  <si>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</si>
  <si>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</si>
  <si>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</si>
  <si>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</si>
  <si>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</si>
  <si>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</si>
  <si>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</si>
  <si>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</si>
  <si>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</si>
  <si>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</si>
  <si>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</si>
  <si>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</si>
  <si>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</si>
  <si>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</si>
  <si>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</si>
  <si>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</si>
  <si>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</si>
  <si>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</si>
  <si>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</si>
  <si>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</si>
  <si>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</si>
  <si>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</si>
  <si>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</si>
  <si>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</si>
  <si>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</si>
  <si>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</si>
  <si>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</si>
  <si>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</si>
  <si>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</si>
  <si>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</si>
  <si>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</si>
  <si>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</si>
  <si>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</si>
  <si>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</si>
  <si>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</si>
  <si>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</si>
  <si>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</si>
  <si>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</si>
  <si>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</si>
  <si>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</si>
  <si>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</si>
  <si>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</si>
  <si>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</si>
  <si>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</si>
  <si>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</si>
  <si>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</si>
  <si>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</si>
  <si>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</si>
  <si>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</si>
  <si>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</si>
  <si>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</si>
  <si>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</si>
  <si>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</si>
  <si>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</si>
  <si>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</si>
  <si>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</si>
  <si>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</si>
  <si>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</si>
  <si>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</si>
  <si>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</si>
  <si>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</si>
  <si>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</si>
  <si>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</si>
  <si>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</si>
  <si>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</si>
  <si>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</si>
  <si>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</si>
  <si>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</si>
  <si>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</si>
  <si>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</si>
  <si>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</si>
  <si>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</si>
  <si>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</si>
  <si>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</si>
  <si>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</si>
  <si>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</si>
  <si>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</si>
  <si>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</si>
  <si>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</si>
  <si>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</si>
  <si>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</si>
  <si>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</si>
  <si>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</si>
  <si>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</si>
  <si>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</si>
  <si>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</si>
  <si>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</si>
  <si>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</si>
  <si>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</si>
  <si>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</si>
  <si>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</si>
  <si>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</si>
  <si>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</si>
  <si>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</si>
  <si>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</si>
  <si>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</si>
  <si>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</si>
  <si>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</si>
  <si>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</si>
  <si>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</si>
  <si>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</si>
  <si>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</si>
  <si>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</si>
  <si>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</si>
  <si>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</si>
  <si>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</si>
  <si>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</si>
  <si>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</si>
  <si>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</si>
  <si>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</si>
  <si>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</si>
  <si>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</si>
  <si>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</si>
  <si>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</si>
  <si>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</si>
  <si>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</si>
  <si>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</si>
  <si>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</si>
  <si>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</si>
  <si>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</si>
  <si>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</si>
  <si>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</si>
  <si>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</si>
  <si>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</si>
  <si>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</si>
  <si>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</si>
  <si>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</si>
  <si>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</si>
  <si>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</si>
  <si>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</si>
  <si>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</si>
  <si>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</si>
  <si>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</si>
  <si>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</si>
  <si>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</si>
  <si>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</si>
  <si>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</si>
  <si>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</si>
  <si>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</si>
  <si>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</si>
  <si>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</si>
  <si>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</si>
  <si>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</si>
  <si>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</si>
  <si>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</si>
  <si>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</si>
  <si>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</si>
  <si>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</si>
  <si>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</si>
  <si>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</si>
  <si>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</si>
  <si>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</si>
  <si>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</si>
  <si>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</si>
  <si>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</si>
  <si>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</si>
  <si>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</si>
  <si>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</si>
  <si>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</si>
  <si>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</si>
  <si>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</si>
  <si>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</si>
  <si>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</si>
  <si>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</si>
  <si>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</si>
  <si>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</si>
  <si>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</si>
  <si>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</si>
  <si>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</si>
  <si>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</si>
  <si>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</si>
  <si>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</si>
  <si>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</si>
  <si>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</si>
  <si>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</si>
  <si>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</si>
  <si>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</si>
  <si>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</si>
  <si>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</si>
  <si>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</si>
  <si>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</si>
  <si>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</si>
  <si>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</si>
  <si>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</si>
  <si>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</si>
  <si>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</si>
  <si>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</si>
  <si>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</si>
  <si>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</si>
  <si>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</si>
  <si>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</si>
  <si>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</si>
  <si>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</si>
  <si>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</si>
  <si>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</si>
  <si>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</si>
  <si>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</si>
  <si>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</si>
  <si>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</si>
  <si>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</si>
  <si>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</si>
  <si>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</si>
  <si>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</si>
  <si>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</si>
  <si>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</si>
  <si>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</si>
  <si>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</si>
  <si>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</si>
  <si>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</si>
  <si>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</si>
  <si>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</si>
  <si>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</si>
  <si>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</si>
  <si>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</si>
  <si>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</si>
  <si>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</si>
  <si>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</si>
  <si>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</si>
  <si>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</si>
  <si>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</si>
  <si>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</si>
  <si>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</si>
  <si>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</si>
  <si>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</si>
  <si>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</si>
  <si>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</si>
  <si>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</si>
  <si>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</si>
  <si>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</si>
  <si>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</si>
  <si>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</si>
  <si>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</si>
  <si>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</si>
  <si>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</si>
  <si>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</si>
  <si>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</si>
  <si>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</si>
  <si>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</si>
  <si>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</si>
  <si>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</si>
  <si>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</si>
  <si>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</si>
  <si>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</si>
  <si>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</si>
  <si>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</si>
  <si>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</si>
  <si>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</si>
  <si>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</si>
  <si>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</si>
  <si>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</si>
  <si>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</si>
  <si>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</si>
  <si>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</si>
  <si>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</si>
  <si>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</si>
  <si>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</si>
  <si>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</si>
  <si>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</si>
  <si>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</si>
  <si>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</si>
  <si>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</si>
  <si>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</si>
  <si>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</si>
  <si>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</si>
  <si>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</si>
  <si>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</si>
  <si>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</si>
  <si>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</si>
  <si>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</si>
  <si>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</si>
  <si>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</si>
  <si>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</si>
  <si>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</si>
  <si>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</si>
  <si>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</si>
  <si>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</si>
  <si>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</si>
  <si>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</si>
  <si>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</si>
  <si>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</si>
  <si>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</si>
  <si>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</si>
  <si>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</si>
  <si>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</si>
  <si>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</si>
  <si>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</si>
  <si>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</si>
  <si>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</si>
  <si>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</si>
  <si>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</si>
  <si>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</si>
  <si>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</si>
  <si>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</si>
  <si>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</si>
  <si>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</si>
  <si>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</si>
  <si>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</si>
  <si>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</si>
  <si>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</si>
  <si>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</si>
  <si>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</si>
  <si>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</si>
  <si>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</si>
  <si>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</si>
  <si>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</si>
  <si>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</si>
  <si>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</si>
  <si>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</si>
  <si>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</si>
  <si>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</si>
  <si>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</si>
  <si>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</si>
  <si>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</si>
  <si>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</si>
  <si>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</si>
  <si>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</si>
  <si>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</si>
  <si>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</si>
  <si>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</si>
  <si>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</si>
  <si>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</si>
  <si>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</si>
  <si>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</si>
  <si>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</si>
  <si>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</si>
  <si>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</si>
  <si>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</si>
  <si>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</si>
  <si>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</si>
  <si>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</si>
  <si>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</si>
  <si>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</si>
  <si>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</si>
  <si>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</si>
  <si>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</si>
  <si>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</si>
  <si>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</si>
  <si>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</si>
  <si>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</si>
  <si>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</si>
  <si>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</si>
  <si>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</si>
  <si>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</si>
  <si>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</si>
  <si>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</si>
  <si>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</si>
  <si>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</si>
  <si>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</si>
  <si>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</si>
  <si>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</si>
  <si>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</si>
  <si>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</si>
  <si>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</si>
  <si>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</si>
  <si>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</si>
  <si>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</si>
  <si>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</si>
  <si>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</si>
  <si>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</si>
  <si>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</si>
  <si>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</si>
  <si>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</si>
  <si>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</si>
  <si>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</si>
  <si>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</si>
  <si>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</si>
  <si>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</si>
  <si>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</si>
  <si>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</si>
  <si>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</si>
  <si>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</si>
  <si>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</si>
  <si>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</si>
  <si>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</si>
  <si>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</si>
  <si>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</si>
  <si>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</si>
  <si>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</si>
  <si>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</si>
  <si>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</si>
  <si>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</si>
  <si>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</si>
  <si>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</si>
  <si>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</si>
  <si>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</si>
  <si>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</si>
  <si>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</si>
  <si>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</si>
  <si>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</si>
  <si>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</si>
  <si>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</si>
  <si>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</si>
  <si>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</si>
  <si>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</si>
  <si>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</si>
  <si>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</si>
  <si>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</si>
  <si>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</si>
  <si>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</si>
  <si>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</si>
  <si>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</si>
  <si>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</si>
  <si>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</si>
  <si>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</si>
  <si>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</si>
  <si>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</si>
  <si>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</si>
  <si>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</si>
  <si>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</si>
  <si>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</si>
  <si>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</si>
  <si>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</si>
  <si>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</si>
  <si>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</si>
  <si>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</si>
  <si>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</si>
  <si>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</si>
  <si>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</si>
  <si>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</si>
  <si>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</si>
  <si>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</si>
  <si>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</si>
  <si>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</si>
  <si>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</si>
  <si>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</si>
  <si>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</si>
  <si>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</si>
  <si>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</si>
  <si>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</si>
  <si>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</si>
  <si>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</si>
  <si>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</si>
  <si>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</si>
  <si>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</si>
  <si>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</si>
  <si>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</si>
  <si>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</si>
  <si>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</si>
  <si>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</si>
  <si>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</si>
  <si>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</si>
  <si>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</si>
  <si>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</si>
  <si>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</si>
  <si>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</si>
  <si>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</si>
  <si>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</si>
  <si>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</si>
  <si>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</si>
  <si>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</si>
  <si>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</si>
  <si>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</si>
  <si>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</si>
  <si>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</si>
  <si>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</si>
  <si>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</si>
  <si>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</si>
  <si>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</si>
  <si>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</si>
  <si>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</si>
  <si>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</si>
  <si>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</si>
  <si>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</si>
  <si>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</si>
  <si>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</si>
  <si>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</si>
  <si>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</si>
  <si>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</si>
  <si>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</si>
  <si>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</si>
  <si>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</si>
  <si>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</si>
  <si>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</si>
  <si>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</si>
  <si>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</si>
  <si>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</si>
  <si>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</si>
  <si>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</si>
  <si>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</si>
  <si>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</si>
  <si>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</si>
  <si>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</si>
  <si>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</si>
  <si>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</si>
  <si>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</si>
  <si>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</si>
  <si>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</si>
  <si>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</si>
  <si>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</si>
  <si>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</si>
  <si>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</si>
  <si>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</si>
  <si>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</si>
  <si>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</si>
  <si>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</si>
  <si>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</si>
  <si>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</si>
  <si>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</si>
  <si>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</si>
  <si>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</si>
  <si>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</si>
  <si>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</si>
  <si>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</si>
  <si>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</si>
  <si>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</si>
  <si>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</si>
  <si>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</si>
  <si>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</si>
  <si>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</si>
  <si>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</si>
  <si>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</si>
  <si>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</si>
  <si>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</si>
  <si>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</si>
  <si>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</si>
  <si>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</si>
  <si>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</si>
  <si>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</si>
  <si>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</si>
  <si>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</si>
  <si>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</si>
  <si>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</si>
  <si>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</si>
  <si>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</si>
  <si>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</si>
  <si>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</si>
  <si>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</si>
  <si>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</si>
  <si>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</si>
  <si>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</si>
  <si>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</si>
  <si>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</si>
  <si>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</si>
  <si>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</si>
  <si>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</si>
  <si>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</si>
  <si>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</si>
  <si>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</si>
  <si>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</si>
  <si>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</si>
  <si>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</si>
  <si>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</si>
  <si>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</si>
  <si>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</si>
  <si>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</si>
  <si>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</si>
  <si>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</si>
  <si>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</si>
  <si>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</si>
  <si>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</si>
  <si>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</si>
  <si>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</si>
  <si>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</si>
  <si>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</si>
  <si>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</si>
  <si>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</si>
  <si>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</si>
  <si>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</si>
  <si>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</si>
  <si>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</si>
  <si>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</si>
  <si>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</si>
  <si>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</si>
  <si>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</si>
  <si>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</si>
  <si>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</si>
  <si>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</si>
  <si>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</si>
  <si>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</si>
  <si>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</si>
  <si>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</si>
  <si>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</si>
  <si>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</si>
  <si>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</si>
  <si>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</si>
  <si>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</si>
  <si>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</si>
  <si>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</si>
  <si>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</si>
  <si>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</si>
  <si>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</si>
  <si>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</si>
  <si>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</si>
  <si>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</si>
  <si>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</si>
  <si>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</si>
  <si>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</si>
  <si>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</si>
  <si>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</si>
  <si>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</si>
  <si>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</si>
  <si>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</si>
  <si>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</si>
  <si>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</si>
  <si>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</si>
  <si>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</si>
  <si>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</si>
  <si>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</si>
  <si>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</si>
  <si>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</si>
  <si>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</si>
  <si>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</si>
  <si>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</si>
  <si>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</si>
  <si>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</si>
  <si>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</si>
  <si>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</si>
  <si>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</si>
  <si>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</si>
  <si>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</si>
  <si>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</si>
  <si>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</si>
  <si>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</si>
  <si>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</si>
  <si>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</si>
  <si>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</si>
  <si>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</si>
  <si>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</si>
  <si>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</si>
  <si>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</si>
  <si>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</si>
  <si>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</si>
  <si>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</si>
  <si>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</si>
  <si>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</si>
  <si>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</si>
  <si>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</si>
  <si>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</si>
  <si>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</si>
  <si>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</si>
  <si>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</si>
  <si>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</si>
  <si>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</si>
  <si>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</si>
  <si>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</si>
  <si>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</si>
  <si>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</si>
  <si>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</si>
  <si>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</si>
  <si>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</si>
  <si>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</si>
  <si>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</si>
  <si>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</si>
  <si>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</si>
  <si>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</si>
  <si>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</si>
  <si>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</si>
  <si>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</si>
  <si>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</si>
  <si>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</si>
  <si>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</si>
  <si>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</si>
  <si>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</si>
  <si>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</si>
  <si>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</si>
  <si>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</si>
  <si>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</si>
  <si>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</si>
  <si>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</si>
  <si>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</si>
  <si>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</si>
  <si>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</si>
  <si>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</si>
  <si>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</si>
  <si>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</si>
  <si>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</si>
  <si>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</si>
  <si>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</si>
  <si>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</si>
  <si>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</si>
  <si>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</si>
  <si>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</si>
  <si>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</si>
  <si>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</si>
  <si>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</si>
  <si>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</si>
  <si>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</si>
  <si>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</si>
  <si>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</si>
  <si>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</si>
  <si>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</si>
  <si>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</si>
  <si>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</si>
  <si>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</si>
  <si>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</si>
  <si>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</si>
  <si>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</si>
  <si>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</si>
  <si>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</si>
  <si>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</si>
  <si>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</si>
  <si>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</si>
  <si>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</si>
  <si>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</si>
  <si>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</si>
  <si>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</si>
  <si>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</si>
  <si>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</si>
  <si>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</si>
  <si>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</si>
  <si>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</si>
  <si>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</si>
  <si>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</si>
  <si>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</si>
  <si>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</si>
  <si>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</si>
  <si>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</si>
  <si>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</si>
  <si>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</si>
  <si>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</si>
  <si>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</si>
  <si>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</si>
  <si>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</si>
  <si>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</si>
  <si>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</si>
  <si>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</si>
  <si>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</si>
  <si>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</si>
  <si>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</si>
  <si>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</si>
  <si>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</si>
  <si>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</si>
  <si>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</si>
  <si>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</si>
  <si>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</si>
  <si>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</si>
  <si>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</si>
  <si>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</si>
  <si>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</si>
  <si>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</si>
  <si>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</si>
  <si>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</si>
  <si>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</si>
  <si>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</si>
  <si>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</si>
  <si>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</si>
  <si>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</si>
  <si>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</si>
  <si>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</si>
  <si>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</si>
  <si>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</si>
  <si>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</si>
  <si>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</si>
  <si>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</si>
  <si>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</si>
  <si>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</si>
  <si>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</si>
  <si>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</si>
  <si>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</si>
  <si>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</si>
  <si>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</si>
  <si>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</si>
  <si>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</si>
  <si>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</si>
  <si>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</si>
  <si>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</si>
  <si>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</si>
  <si>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</si>
  <si>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</si>
  <si>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</si>
  <si>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</si>
  <si>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</si>
  <si>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</si>
  <si>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</si>
  <si>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</si>
  <si>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</si>
  <si>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</si>
  <si>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</si>
  <si>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</si>
  <si>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</si>
  <si>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</si>
  <si>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</si>
  <si>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</si>
  <si>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</si>
  <si>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</si>
  <si>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</si>
  <si>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</si>
  <si>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</si>
  <si>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</si>
  <si>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</si>
  <si>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</si>
  <si>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</si>
  <si>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</si>
  <si>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</si>
  <si>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</si>
  <si>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</si>
  <si>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</si>
  <si>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</si>
  <si>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</si>
  <si>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</si>
  <si>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</si>
  <si>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</si>
  <si>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</si>
  <si>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</si>
  <si>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</si>
  <si>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</si>
  <si>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</si>
  <si>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</si>
  <si>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</si>
  <si>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</si>
  <si>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</si>
  <si>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</si>
  <si>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</si>
  <si>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</si>
  <si>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</si>
  <si>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</si>
  <si>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</si>
  <si>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</si>
  <si>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</si>
  <si>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</si>
  <si>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</si>
  <si>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</si>
  <si>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</si>
  <si>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</si>
  <si>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</si>
  <si>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</si>
  <si>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</si>
  <si>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</si>
  <si>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</si>
  <si>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</si>
  <si>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</si>
  <si>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</si>
  <si>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</si>
  <si>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</si>
  <si>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</si>
  <si>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</si>
  <si>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</si>
  <si>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</si>
  <si>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</si>
  <si>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</si>
  <si>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</si>
  <si>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</si>
  <si>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</si>
  <si>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</si>
  <si>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</si>
  <si>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</si>
  <si>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</si>
  <si>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</si>
  <si>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</si>
  <si>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</si>
  <si>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</si>
  <si>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</si>
  <si>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</si>
  <si>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</si>
  <si>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</si>
  <si>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</si>
  <si>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</si>
  <si>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</si>
  <si>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</si>
  <si>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</si>
  <si>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</si>
  <si>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</si>
  <si>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</si>
  <si>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</si>
  <si>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</si>
  <si>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</si>
  <si>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</si>
  <si>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</si>
  <si>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</si>
  <si>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</si>
  <si>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</si>
  <si>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</si>
  <si>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</si>
  <si>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</si>
  <si>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</si>
  <si>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</si>
  <si>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</si>
  <si>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</si>
  <si>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</si>
  <si>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</si>
  <si>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</si>
  <si>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</si>
  <si>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</si>
  <si>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</si>
  <si>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</si>
  <si>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</si>
  <si>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</si>
  <si>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</si>
  <si>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</si>
  <si>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</si>
  <si>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</si>
  <si>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</si>
  <si>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</si>
  <si>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</si>
  <si>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</si>
  <si>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</si>
  <si>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</si>
  <si>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</si>
  <si>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</si>
  <si>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</si>
  <si>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</si>
  <si>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</si>
  <si>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</si>
  <si>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</si>
  <si>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</si>
  <si>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</si>
  <si>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</si>
  <si>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</si>
  <si>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</si>
  <si>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</si>
  <si>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</si>
  <si>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</si>
  <si>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</si>
  <si>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</si>
  <si>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</si>
  <si>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</si>
  <si>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</si>
  <si>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</si>
  <si>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</si>
  <si>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</si>
  <si>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</si>
  <si>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</si>
  <si>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</si>
  <si>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</si>
  <si>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</si>
  <si>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</si>
  <si>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</si>
  <si>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</si>
  <si>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</si>
  <si>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</si>
  <si>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</si>
  <si>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</si>
  <si>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</si>
  <si>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</si>
  <si>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</si>
  <si>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</si>
  <si>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</si>
  <si>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</si>
  <si>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</si>
  <si>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</si>
  <si>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</si>
  <si>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</si>
  <si>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</si>
  <si>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</si>
  <si>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</si>
  <si>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</si>
  <si>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</si>
  <si>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</si>
  <si>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</si>
  <si>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</si>
  <si>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</si>
  <si>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</si>
  <si>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</si>
  <si>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</si>
  <si>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</si>
  <si>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</si>
  <si>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</si>
  <si>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</si>
  <si>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</si>
  <si>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</si>
  <si>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</si>
  <si>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</si>
  <si>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</si>
  <si>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</si>
  <si>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</si>
  <si>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</si>
  <si>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</si>
  <si>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</si>
  <si>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</si>
  <si>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</si>
  <si>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</si>
  <si>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</si>
  <si>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</si>
  <si>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</si>
  <si>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</si>
  <si>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</si>
  <si>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</si>
  <si>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</si>
  <si>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</si>
  <si>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</si>
  <si>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</si>
  <si>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</si>
  <si>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</si>
  <si>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</si>
  <si>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</si>
  <si>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</si>
  <si>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</si>
  <si>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</si>
  <si>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</si>
  <si>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</si>
  <si>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</si>
  <si>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</si>
  <si>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</si>
  <si>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</si>
  <si>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</si>
  <si>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</si>
  <si>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</si>
  <si>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</si>
  <si>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</si>
  <si>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</si>
  <si>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</si>
  <si>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</si>
  <si>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</si>
  <si>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</si>
  <si>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</si>
  <si>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</si>
  <si>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</si>
  <si>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</si>
  <si>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</si>
  <si>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</si>
  <si>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</si>
  <si>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</si>
  <si>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</si>
  <si>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</si>
  <si>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</si>
  <si>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</si>
  <si>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</si>
  <si>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</si>
  <si>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</si>
  <si>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</si>
  <si>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</si>
  <si>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</si>
  <si>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</si>
  <si>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</si>
  <si>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</si>
  <si>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</si>
  <si>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</si>
  <si>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</si>
  <si>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</si>
  <si>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</si>
  <si>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</si>
  <si>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</si>
  <si>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</si>
  <si>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</si>
  <si>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</si>
  <si>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</si>
  <si>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</si>
  <si>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</si>
  <si>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</si>
  <si>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</si>
  <si>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</si>
  <si>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</si>
  <si>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</si>
  <si>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</si>
  <si>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</si>
  <si>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</si>
  <si>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</si>
  <si>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</si>
  <si>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</si>
  <si>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</si>
  <si>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</si>
  <si>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</si>
  <si>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</si>
  <si>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</si>
  <si>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</si>
  <si>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</si>
  <si>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</si>
  <si>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</si>
  <si>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</si>
  <si>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</si>
  <si>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</si>
  <si>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</si>
  <si>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</si>
  <si>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</si>
  <si>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</si>
  <si>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</si>
  <si>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</si>
  <si>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</si>
  <si>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</si>
  <si>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</si>
  <si>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</si>
  <si>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</si>
  <si>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</si>
  <si>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</si>
  <si>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</si>
  <si>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</si>
  <si>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</si>
  <si>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</si>
  <si>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</si>
  <si>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</si>
  <si>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</si>
  <si>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</si>
  <si>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</si>
  <si>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</si>
  <si>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</si>
  <si>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</si>
  <si>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</si>
  <si>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</si>
  <si>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</si>
  <si>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</si>
  <si>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</si>
  <si>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</si>
  <si>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</si>
  <si>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</si>
  <si>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</si>
  <si>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</si>
  <si>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</si>
  <si>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</si>
  <si>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</si>
  <si>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</si>
  <si>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</si>
  <si>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</si>
  <si>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</si>
  <si>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</si>
  <si>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</si>
  <si>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</si>
  <si>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</si>
  <si>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</si>
  <si>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</si>
  <si>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</si>
  <si>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</si>
  <si>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</si>
  <si>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</si>
  <si>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</si>
  <si>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</si>
  <si>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</si>
  <si>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</si>
  <si>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</si>
  <si>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</si>
  <si>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</si>
  <si>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</si>
  <si>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</si>
  <si>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</si>
  <si>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</si>
  <si>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</si>
  <si>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</si>
  <si>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</si>
  <si>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</si>
  <si>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</si>
  <si>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</si>
  <si>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</si>
  <si>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</si>
  <si>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</si>
  <si>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</si>
  <si>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</si>
  <si>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</si>
  <si>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</si>
  <si>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</si>
  <si>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</si>
  <si>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</si>
  <si>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</si>
  <si>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</si>
  <si>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</si>
  <si>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</si>
  <si>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</si>
  <si>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</si>
  <si>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</si>
  <si>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</si>
  <si>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</si>
  <si>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</si>
  <si>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</si>
  <si>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</si>
  <si>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</si>
  <si>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</si>
  <si>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</si>
  <si>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</si>
  <si>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</si>
  <si>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</si>
  <si>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</si>
  <si>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</si>
  <si>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</si>
  <si>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</si>
  <si>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</si>
  <si>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</si>
  <si>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</si>
  <si>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</si>
  <si>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</si>
  <si>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</si>
  <si>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</si>
  <si>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</si>
  <si>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</si>
  <si>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</si>
  <si>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</si>
  <si>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</si>
  <si>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</si>
  <si>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</si>
  <si>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</si>
  <si>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</si>
  <si>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</si>
  <si>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</si>
  <si>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</si>
  <si>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</si>
  <si>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</si>
  <si>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</si>
  <si>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</si>
  <si>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</si>
  <si>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</si>
  <si>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</si>
  <si>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</si>
  <si>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</si>
  <si>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</si>
  <si>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</si>
  <si>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</si>
  <si>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</si>
  <si>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</si>
  <si>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</si>
  <si>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</si>
  <si>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</si>
  <si>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</si>
  <si>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</si>
  <si>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</si>
  <si>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</si>
  <si>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</si>
  <si>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</si>
  <si>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</si>
  <si>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</si>
  <si>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</si>
  <si>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</si>
  <si>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</si>
  <si>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</si>
  <si>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</si>
  <si>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</si>
  <si>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</si>
  <si>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</si>
  <si>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</si>
  <si>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</si>
  <si>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</si>
  <si>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</si>
  <si>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</si>
  <si>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</si>
  <si>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</si>
  <si>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</si>
  <si>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</si>
  <si>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</si>
  <si>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</si>
  <si>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</si>
  <si>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</si>
  <si>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</si>
  <si>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</si>
  <si>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</si>
  <si>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</si>
  <si>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</si>
  <si>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</si>
  <si>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</si>
  <si>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</si>
  <si>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</si>
  <si>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</si>
  <si>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</si>
  <si>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</si>
  <si>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</si>
  <si>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</si>
  <si>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</si>
  <si>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</si>
  <si>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</si>
  <si>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</si>
  <si>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</si>
  <si>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</si>
  <si>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</si>
  <si>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</si>
  <si>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</si>
  <si>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</si>
  <si>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</si>
  <si>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</si>
  <si>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</si>
  <si>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</si>
  <si>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</si>
  <si>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</si>
  <si>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</si>
  <si>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</si>
  <si>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</si>
  <si>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</si>
  <si>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</si>
  <si>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</si>
  <si>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</si>
  <si>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</si>
  <si>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</si>
  <si>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</si>
  <si>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</si>
  <si>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</si>
  <si>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</si>
  <si>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</si>
  <si>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</si>
  <si>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</si>
  <si>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</si>
  <si>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</si>
  <si>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</si>
  <si>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</si>
  <si>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</si>
  <si>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</si>
  <si>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</si>
  <si>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</si>
  <si>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</si>
  <si>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</si>
  <si>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</si>
  <si>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</si>
  <si>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</si>
  <si>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</si>
  <si>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</si>
  <si>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</si>
  <si>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</si>
  <si>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</si>
  <si>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</si>
  <si>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</si>
  <si>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</si>
  <si>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</si>
  <si>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</si>
  <si>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</si>
  <si>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</si>
  <si>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</si>
  <si>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</si>
  <si>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</si>
  <si>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</si>
  <si>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</si>
  <si>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</si>
  <si>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</si>
  <si>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</si>
  <si>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</si>
  <si>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</si>
  <si>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</si>
  <si>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</si>
  <si>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</si>
  <si>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</si>
  <si>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</si>
  <si>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</si>
  <si>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</si>
  <si>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</si>
  <si>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</si>
  <si>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</si>
  <si>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</si>
  <si>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</si>
  <si>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</si>
  <si>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</si>
  <si>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</si>
  <si>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</si>
  <si>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</si>
  <si>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</si>
  <si>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</si>
  <si>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</si>
  <si>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</si>
  <si>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</si>
  <si>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</si>
  <si>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</si>
  <si>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</si>
  <si>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</si>
  <si>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</si>
  <si>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</si>
  <si>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</si>
  <si>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</si>
  <si>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</si>
  <si>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</si>
  <si>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</si>
  <si>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</si>
  <si>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</si>
  <si>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</si>
  <si>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</si>
  <si>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</si>
  <si>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</si>
  <si>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</si>
  <si>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</si>
  <si>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</si>
  <si>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</si>
  <si>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</si>
  <si>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</si>
  <si>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</si>
  <si>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</si>
  <si>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</si>
  <si>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</si>
  <si>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</si>
  <si>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</si>
  <si>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</si>
  <si>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</si>
  <si>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</si>
  <si>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</si>
  <si>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</si>
  <si>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</si>
  <si>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</si>
  <si>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</si>
  <si>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</si>
  <si>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</si>
  <si>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</si>
  <si>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</si>
  <si>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</si>
  <si>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</si>
  <si>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</si>
  <si>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</si>
  <si>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</si>
  <si>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</si>
  <si>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</si>
  <si>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</si>
  <si>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</si>
  <si>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</si>
  <si>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</si>
  <si>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</si>
  <si>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</si>
  <si>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</si>
  <si>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</si>
  <si>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</si>
  <si>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</si>
  <si>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</si>
  <si>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</si>
  <si>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</si>
  <si>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</si>
  <si>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</si>
  <si>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</si>
  <si>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</si>
  <si>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</si>
  <si>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</si>
  <si>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</si>
  <si>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</si>
  <si>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</si>
  <si>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</si>
  <si>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</si>
  <si>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</si>
  <si>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</si>
  <si>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</si>
  <si>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</si>
  <si>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</si>
  <si>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</si>
  <si>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</si>
  <si>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</si>
  <si>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</si>
  <si>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</si>
  <si>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</si>
  <si>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</si>
  <si>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</si>
  <si>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</si>
  <si>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</si>
  <si>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</si>
  <si>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</si>
  <si>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</si>
  <si>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</si>
  <si>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</si>
  <si>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</si>
  <si>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</si>
  <si>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</si>
  <si>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</si>
  <si>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</si>
  <si>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</si>
  <si>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</si>
  <si>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</si>
  <si>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</si>
  <si>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</si>
  <si>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</si>
  <si>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</si>
  <si>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</si>
  <si>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</si>
  <si>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</si>
  <si>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</si>
  <si>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</si>
  <si>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</si>
  <si>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</si>
  <si>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</si>
  <si>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</si>
  <si>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</si>
  <si>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</si>
  <si>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</si>
  <si>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</si>
  <si>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</si>
  <si>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</si>
  <si>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</si>
  <si>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</si>
  <si>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</si>
  <si>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</si>
  <si>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</si>
  <si>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</si>
  <si>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</si>
  <si>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</si>
  <si>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</si>
  <si>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</si>
  <si>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</si>
  <si>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</si>
  <si>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</si>
  <si>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</si>
  <si>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</si>
  <si>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</si>
  <si>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</si>
  <si>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</si>
  <si>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</si>
  <si>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</si>
  <si>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</si>
  <si>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</si>
  <si>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</si>
  <si>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</si>
  <si>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</si>
  <si>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</si>
  <si>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</si>
  <si>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</si>
  <si>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</si>
  <si>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</si>
  <si>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</si>
  <si>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</si>
  <si>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</si>
  <si>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</si>
  <si>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</si>
  <si>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</si>
  <si>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</si>
  <si>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</si>
  <si>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</si>
  <si>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</si>
  <si>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</si>
  <si>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</si>
  <si>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</si>
  <si>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</si>
  <si>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</si>
  <si>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</si>
  <si>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</si>
  <si>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</si>
  <si>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</si>
  <si>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</si>
  <si>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</si>
  <si>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</si>
  <si>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</si>
  <si>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</si>
  <si>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</si>
  <si>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</si>
  <si>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</si>
  <si>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</si>
  <si>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</si>
  <si>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</si>
  <si>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</si>
  <si>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</si>
  <si>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</si>
  <si>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</si>
  <si>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</si>
  <si>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</si>
  <si>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</si>
  <si>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</si>
  <si>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</si>
  <si>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</si>
  <si>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</si>
  <si>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</si>
  <si>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</si>
  <si>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</si>
  <si>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</si>
  <si>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</si>
  <si>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</si>
  <si>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</si>
  <si>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</si>
  <si>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</si>
  <si>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</si>
  <si>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</si>
  <si>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</si>
  <si>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</si>
  <si>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</si>
  <si>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</si>
  <si>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</si>
  <si>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</si>
  <si>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</si>
  <si>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</si>
  <si>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</si>
  <si>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</si>
  <si>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</si>
  <si>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</si>
  <si>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</si>
  <si>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</si>
  <si>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</si>
  <si>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</si>
  <si>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</si>
  <si>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</si>
  <si>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</si>
  <si>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</si>
  <si>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</si>
  <si>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</si>
  <si>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</si>
  <si>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</si>
  <si>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</si>
  <si>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</si>
  <si>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</si>
  <si>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</si>
  <si>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</si>
  <si>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</si>
  <si>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</si>
  <si>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</si>
  <si>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</si>
  <si>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</si>
  <si>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</si>
  <si>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</si>
  <si>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</si>
  <si>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</si>
  <si>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</si>
  <si>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</si>
  <si>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</si>
  <si>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</si>
  <si>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</si>
  <si>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</si>
  <si>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</si>
  <si>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</si>
  <si>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</si>
  <si>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</si>
  <si>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</si>
  <si>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</si>
  <si>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</si>
  <si>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</si>
  <si>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</si>
  <si>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</si>
  <si>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</si>
  <si>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</si>
  <si>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</si>
  <si>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</si>
  <si>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</si>
  <si>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</si>
  <si>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</si>
  <si>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</si>
  <si>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</si>
  <si>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</si>
  <si>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</si>
  <si>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</si>
  <si>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</si>
  <si>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</si>
  <si>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</si>
  <si>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</si>
  <si>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</si>
  <si>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</si>
  <si>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</si>
  <si>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</si>
  <si>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</si>
  <si>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</si>
  <si>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</si>
  <si>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</si>
  <si>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</si>
  <si>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</si>
  <si>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</si>
  <si>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</si>
  <si>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</si>
  <si>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</si>
  <si>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</si>
  <si>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</si>
  <si>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</si>
  <si>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</si>
  <si>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</si>
  <si>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</si>
  <si>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</si>
  <si>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</si>
  <si>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</si>
  <si>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</si>
  <si>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</si>
  <si>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</si>
  <si>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</si>
  <si>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</si>
  <si>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</si>
  <si>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</si>
  <si>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</si>
  <si>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</si>
  <si>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</si>
  <si>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</si>
  <si>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</si>
  <si>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</si>
  <si>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</si>
  <si>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</si>
  <si>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</si>
  <si>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</si>
  <si>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</si>
  <si>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</si>
  <si>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</si>
  <si>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</si>
  <si>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</si>
  <si>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</si>
  <si>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</si>
  <si>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</si>
  <si>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</si>
  <si>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</si>
  <si>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</si>
  <si>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</si>
  <si>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</si>
  <si>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</si>
  <si>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</si>
  <si>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</si>
  <si>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</si>
  <si>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</si>
  <si>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</si>
  <si>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</si>
  <si>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</si>
  <si>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</si>
  <si>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</si>
  <si>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</si>
  <si>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</si>
  <si>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</si>
  <si>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</si>
  <si>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</si>
  <si>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</si>
  <si>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</si>
  <si>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</si>
  <si>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</si>
  <si>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</si>
  <si>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</si>
  <si>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</si>
  <si>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</si>
  <si>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</si>
  <si>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</si>
  <si>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</si>
  <si>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</si>
  <si>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</si>
  <si>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</si>
  <si>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</si>
  <si>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</si>
  <si>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</si>
  <si>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</si>
  <si>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</si>
  <si>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</si>
  <si>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</si>
  <si>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</si>
  <si>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</si>
  <si>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</si>
  <si>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</si>
  <si>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</si>
  <si>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</si>
  <si>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</si>
  <si>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</si>
  <si>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</si>
  <si>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</si>
  <si>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</si>
  <si>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</si>
  <si>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</si>
  <si>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</si>
  <si>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</si>
  <si>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</si>
  <si>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</si>
  <si>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</si>
  <si>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</si>
  <si>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</si>
  <si>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</si>
  <si>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</si>
  <si>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</si>
  <si>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</si>
  <si>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</si>
  <si>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</si>
  <si>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</si>
  <si>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</si>
  <si>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</si>
  <si>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</si>
  <si>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</si>
  <si>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</si>
  <si>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</si>
  <si>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</si>
  <si>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</si>
  <si>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</si>
  <si>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</si>
  <si>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</si>
  <si>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</si>
  <si>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</si>
  <si>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</si>
  <si>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</si>
  <si>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</si>
  <si>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</si>
  <si>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</si>
  <si>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</si>
  <si>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</si>
  <si>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</si>
  <si>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</si>
  <si>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</si>
  <si>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</si>
  <si>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</si>
  <si>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</si>
  <si>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</si>
  <si>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</si>
  <si>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</si>
  <si>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</si>
  <si>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</si>
  <si>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</si>
  <si>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</si>
  <si>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</si>
  <si>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</si>
  <si>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</si>
  <si>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</si>
  <si>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</si>
  <si>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</si>
  <si>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</si>
  <si>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</si>
  <si>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</si>
  <si>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</si>
  <si>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</si>
  <si>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</si>
  <si>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</si>
  <si>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</si>
  <si>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</si>
  <si>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</si>
  <si>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</si>
  <si>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</si>
  <si>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</si>
  <si>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</si>
  <si>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</si>
  <si>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</si>
  <si>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</si>
  <si>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</si>
  <si>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</si>
  <si>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</si>
  <si>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</si>
  <si>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</si>
  <si>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</si>
  <si>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</si>
  <si>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</si>
  <si>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</si>
  <si>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</si>
  <si>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</si>
  <si>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</si>
  <si>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</si>
  <si>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</si>
  <si>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</si>
  <si>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</si>
  <si>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</si>
  <si>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</si>
  <si>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</si>
  <si>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</si>
  <si>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</si>
  <si>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</si>
  <si>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</si>
  <si>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</si>
  <si>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</si>
  <si>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</si>
  <si>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</si>
  <si>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</si>
  <si>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</si>
  <si>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</si>
  <si>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</si>
  <si>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</si>
  <si>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</si>
  <si>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</si>
  <si>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</si>
  <si>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</si>
  <si>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</si>
  <si>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</si>
  <si>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</si>
  <si>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</si>
  <si>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</si>
  <si>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</si>
  <si>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</si>
  <si>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</si>
  <si>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</si>
  <si>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</si>
  <si>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</si>
  <si>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</si>
  <si>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</si>
  <si>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</si>
  <si>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</si>
  <si>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</si>
  <si>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</si>
  <si>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</si>
  <si>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</si>
  <si>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</si>
  <si>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</si>
  <si>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</si>
  <si>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</si>
  <si>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</si>
  <si>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</si>
  <si>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</si>
  <si>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</si>
  <si>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</si>
  <si>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</si>
  <si>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</si>
  <si>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</si>
  <si>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</si>
  <si>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</si>
  <si>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</si>
  <si>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</si>
  <si>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</si>
  <si>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</si>
  <si>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</si>
  <si>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</si>
  <si>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</si>
  <si>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</si>
  <si>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</si>
  <si>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</si>
  <si>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</si>
  <si>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</si>
  <si>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</si>
  <si>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</si>
  <si>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</si>
  <si>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</si>
  <si>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</si>
  <si>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</si>
  <si>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</si>
  <si>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</si>
  <si>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</si>
  <si>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</si>
  <si>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</si>
  <si>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</si>
  <si>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</si>
  <si>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</si>
  <si>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</si>
  <si>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</si>
  <si>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</si>
  <si>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</si>
  <si>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</si>
  <si>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</si>
  <si>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</si>
  <si>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</si>
  <si>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</si>
  <si>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</si>
  <si>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</si>
  <si>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</si>
  <si>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</si>
  <si>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</si>
  <si>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</si>
  <si>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</si>
  <si>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</si>
  <si>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</si>
  <si>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</si>
  <si>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</si>
  <si>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</si>
  <si>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</si>
  <si>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</si>
  <si>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</si>
  <si>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</si>
  <si>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</si>
  <si>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</si>
  <si>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</si>
  <si>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</si>
  <si>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</si>
  <si>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</si>
  <si>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</si>
  <si>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</si>
  <si>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</si>
  <si>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</si>
  <si>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</si>
  <si>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</si>
  <si>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</si>
  <si>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</si>
  <si>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</si>
  <si>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</si>
  <si>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</si>
  <si>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</si>
  <si>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</si>
  <si>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</si>
  <si>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</si>
  <si>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</si>
  <si>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</si>
  <si>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</si>
  <si>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</si>
  <si>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</si>
  <si>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</si>
  <si>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</si>
  <si>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</si>
  <si>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</si>
  <si>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</si>
  <si>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</si>
  <si>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</si>
  <si>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</si>
  <si>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</si>
  <si>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</si>
  <si>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</si>
  <si>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</si>
  <si>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</si>
  <si>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</si>
  <si>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</si>
  <si>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</si>
  <si>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</si>
  <si>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</si>
  <si>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</si>
  <si>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</si>
  <si>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</si>
  <si>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</si>
  <si>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</si>
  <si>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</si>
  <si>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</si>
  <si>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</si>
  <si>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</si>
  <si>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</si>
  <si>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</si>
  <si>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</si>
  <si>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</si>
  <si>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</si>
  <si>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</si>
  <si>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</si>
  <si>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</si>
  <si>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</si>
  <si>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</si>
  <si>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</si>
  <si>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</si>
  <si>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</si>
  <si>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</si>
  <si>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</si>
  <si>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</si>
  <si>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</si>
  <si>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</si>
  <si>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</si>
  <si>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</si>
  <si>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</si>
  <si>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</si>
  <si>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</si>
  <si>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</si>
  <si>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</si>
  <si>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</si>
  <si>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</si>
  <si>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</si>
  <si>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</si>
  <si>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</si>
  <si>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</si>
  <si>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</si>
  <si>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</si>
  <si>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</si>
  <si>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</si>
  <si>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</si>
  <si>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</si>
  <si>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</si>
  <si>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</si>
  <si>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</si>
  <si>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</si>
  <si>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</si>
  <si>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</si>
  <si>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</si>
  <si>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</si>
  <si>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</si>
  <si>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</si>
  <si>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</si>
  <si>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</si>
  <si>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</si>
  <si>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</si>
  <si>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</si>
  <si>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</si>
  <si>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</si>
  <si>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</si>
  <si>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</si>
  <si>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</si>
  <si>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</si>
  <si>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</si>
  <si>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</si>
  <si>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</si>
  <si>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</si>
  <si>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</si>
  <si>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</si>
  <si>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</si>
  <si>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</si>
  <si>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</si>
  <si>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</si>
  <si>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</si>
  <si>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</si>
  <si>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</si>
  <si>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</si>
  <si>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</si>
  <si>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</si>
  <si>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</si>
  <si>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</si>
  <si>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</si>
  <si>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</si>
  <si>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</si>
  <si>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</si>
  <si>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</si>
  <si>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</si>
  <si>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</si>
  <si>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</si>
  <si>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</si>
  <si>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</si>
  <si>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</si>
  <si>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</si>
  <si>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</si>
  <si>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</si>
  <si>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</si>
  <si>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</si>
  <si>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</si>
  <si>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</si>
  <si>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</si>
  <si>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</si>
  <si>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</si>
  <si>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</si>
  <si>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</si>
  <si>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</si>
  <si>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</si>
  <si>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</si>
  <si>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</si>
  <si>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</si>
  <si>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</si>
  <si>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</si>
  <si>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</si>
  <si>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</si>
  <si>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</si>
  <si>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</si>
  <si>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</si>
  <si>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</si>
  <si>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</si>
  <si>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</si>
  <si>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</si>
  <si>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</si>
  <si>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</si>
  <si>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</si>
  <si>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</si>
  <si>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</si>
  <si>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</si>
  <si>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</si>
  <si>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</si>
  <si>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</si>
  <si>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</si>
  <si>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</si>
  <si>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</si>
  <si>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</si>
  <si>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</si>
  <si>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</si>
  <si>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</si>
  <si>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</si>
  <si>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</si>
  <si>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</si>
  <si>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</si>
  <si>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</si>
  <si>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</si>
  <si>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</si>
  <si>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</si>
  <si>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</si>
  <si>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</si>
  <si>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</si>
  <si>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</si>
  <si>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</si>
  <si>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</si>
  <si>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</si>
  <si>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</si>
  <si>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</si>
  <si>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</si>
  <si>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</si>
  <si>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</si>
  <si>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</si>
  <si>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</si>
  <si>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</si>
  <si>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</si>
  <si>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</si>
  <si>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</si>
  <si>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</si>
  <si>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</si>
  <si>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</si>
  <si>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</si>
  <si>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</si>
  <si>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</si>
  <si>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</si>
  <si>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</si>
  <si>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</si>
  <si>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</si>
  <si>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</si>
  <si>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</si>
  <si>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</si>
  <si>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</si>
  <si>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</si>
  <si>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</si>
  <si>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</si>
  <si>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</si>
  <si>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</si>
  <si>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</si>
  <si>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</si>
  <si>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</si>
  <si>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</si>
  <si>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</si>
  <si>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</si>
  <si>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</si>
  <si>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</si>
  <si>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</si>
  <si>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</si>
  <si>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</si>
  <si>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</si>
  <si>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</si>
  <si>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</si>
  <si>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</si>
  <si>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</si>
  <si>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</si>
  <si>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</si>
  <si>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</si>
  <si>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</si>
  <si>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</si>
  <si>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</si>
  <si>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</si>
  <si>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</si>
  <si>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</si>
  <si>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</si>
  <si>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</si>
  <si>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</si>
  <si>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</si>
  <si>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</si>
  <si>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</si>
  <si>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</si>
  <si>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</si>
  <si>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</si>
  <si>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</si>
  <si>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</si>
  <si>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</si>
  <si>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</si>
  <si>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</si>
  <si>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</si>
  <si>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</si>
  <si>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</si>
  <si>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</si>
  <si>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</si>
  <si>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</si>
  <si>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</si>
  <si>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</si>
  <si>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</si>
  <si>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</si>
  <si>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</si>
  <si>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</si>
  <si>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</si>
  <si>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</si>
  <si>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</si>
  <si>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</si>
  <si>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</si>
  <si>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</si>
  <si>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</si>
  <si>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</si>
  <si>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</si>
  <si>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</si>
  <si>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</si>
  <si>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</si>
  <si>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</si>
  <si>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</si>
  <si>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</si>
  <si>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</si>
  <si>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</si>
  <si>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</si>
  <si>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</si>
  <si>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</si>
  <si>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</si>
  <si>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</si>
  <si>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</si>
  <si>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</si>
  <si>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</si>
  <si>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</si>
  <si>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</si>
  <si>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</si>
  <si>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</si>
  <si>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</si>
  <si>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</si>
  <si>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</si>
  <si>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</si>
  <si>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</si>
  <si>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</si>
  <si>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</si>
  <si>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</si>
  <si>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</si>
  <si>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</si>
  <si>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</si>
  <si>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</si>
  <si>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</si>
  <si>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</si>
  <si>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</si>
  <si>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</si>
  <si>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</si>
  <si>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</si>
  <si>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</si>
  <si>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</si>
  <si>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</si>
  <si>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</si>
  <si>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</si>
  <si>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</si>
  <si>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</si>
  <si>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</si>
  <si>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</si>
  <si>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</si>
  <si>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</si>
  <si>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</si>
  <si>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</si>
  <si>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</si>
  <si>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</si>
  <si>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</si>
  <si>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</si>
  <si>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</si>
  <si>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</si>
  <si>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</si>
  <si>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</si>
  <si>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</si>
  <si>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</si>
  <si>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</si>
  <si>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</si>
  <si>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</si>
  <si>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</si>
  <si>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</si>
  <si>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</si>
  <si>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</si>
  <si>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</si>
  <si>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</si>
  <si>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</si>
  <si>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</si>
  <si>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</si>
  <si>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</si>
  <si>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</si>
  <si>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</si>
  <si>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</si>
  <si>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</si>
  <si>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</si>
  <si>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</si>
  <si>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</si>
  <si>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</si>
  <si>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</si>
  <si>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</si>
  <si>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</si>
  <si>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</si>
  <si>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</si>
  <si>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</si>
  <si>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</si>
  <si>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</si>
  <si>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</si>
  <si>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</si>
  <si>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</si>
  <si>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</si>
  <si>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</si>
  <si>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</si>
  <si>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</si>
  <si>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</si>
  <si>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</si>
  <si>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</si>
  <si>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</si>
  <si>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</si>
  <si>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</si>
  <si>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</si>
  <si>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</si>
  <si>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</si>
  <si>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</si>
  <si>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</si>
  <si>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</si>
  <si>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</si>
  <si>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</si>
  <si>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</si>
  <si>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</si>
  <si>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</si>
  <si>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</si>
  <si>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</si>
  <si>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</si>
  <si>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</si>
  <si>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</si>
  <si>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</si>
  <si>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</si>
  <si>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</si>
  <si>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</si>
  <si>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</si>
  <si>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</si>
  <si>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</si>
  <si>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</si>
  <si>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</si>
  <si>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</si>
  <si>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</si>
  <si>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</si>
  <si>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</si>
  <si>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</si>
  <si>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</si>
  <si>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</si>
  <si>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</si>
  <si>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</si>
  <si>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</si>
  <si>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</si>
  <si>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</si>
  <si>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</si>
  <si>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</si>
  <si>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</si>
  <si>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</si>
  <si>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</si>
  <si>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</si>
  <si>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</si>
  <si>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</si>
  <si>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</si>
  <si>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</si>
  <si>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</si>
  <si>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</si>
  <si>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</si>
  <si>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</si>
  <si>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</si>
  <si>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</si>
  <si>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</si>
  <si>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</si>
  <si>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</si>
  <si>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</si>
  <si>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</si>
  <si>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</si>
  <si>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</si>
  <si>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</si>
  <si>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</si>
  <si>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</si>
  <si>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</si>
  <si>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</si>
  <si>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</si>
  <si>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</si>
  <si>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</si>
  <si>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</si>
  <si>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</si>
  <si>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</si>
  <si>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</si>
  <si>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</si>
  <si>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</si>
  <si>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</si>
  <si>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</si>
  <si>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</si>
  <si>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</si>
  <si>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</si>
  <si>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</si>
  <si>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</si>
  <si>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</si>
  <si>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</si>
  <si>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</si>
  <si>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</si>
  <si>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</si>
  <si>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</si>
  <si>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</si>
  <si>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</si>
  <si>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</si>
  <si>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</si>
  <si>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</si>
  <si>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</si>
  <si>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</si>
  <si>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</si>
  <si>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</si>
  <si>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</si>
  <si>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</si>
  <si>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</si>
  <si>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</si>
  <si>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</si>
  <si>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</si>
  <si>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</si>
  <si>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</si>
  <si>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</si>
  <si>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</si>
  <si>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</si>
  <si>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</si>
  <si>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</si>
  <si>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</si>
  <si>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</si>
  <si>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</si>
  <si>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</si>
  <si>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</si>
  <si>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</si>
  <si>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</si>
  <si>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</si>
  <si>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</si>
  <si>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</si>
  <si>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</si>
  <si>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</si>
  <si>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</si>
  <si>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</si>
  <si>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</si>
  <si>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</si>
  <si>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</si>
  <si>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</si>
  <si>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</si>
  <si>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</si>
  <si>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</si>
  <si>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</si>
  <si>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</si>
  <si>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</si>
  <si>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</si>
  <si>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</si>
  <si>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</si>
  <si>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</si>
  <si>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</si>
  <si>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</si>
  <si>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</si>
  <si>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</si>
  <si>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</si>
  <si>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</si>
  <si>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</si>
  <si>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</si>
  <si>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</si>
  <si>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</si>
  <si>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</si>
  <si>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</si>
  <si>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</si>
  <si>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</si>
  <si>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</si>
  <si>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</si>
  <si>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</si>
  <si>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</si>
  <si>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</si>
  <si>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</si>
  <si>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</si>
  <si>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</si>
  <si>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</si>
  <si>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</si>
  <si>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</si>
  <si>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</si>
  <si>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</si>
  <si>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</si>
  <si>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</si>
  <si>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</si>
  <si>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</si>
  <si>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</si>
  <si>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</si>
  <si>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</si>
  <si>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</si>
  <si>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</si>
  <si>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</si>
  <si>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</si>
  <si>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</si>
  <si>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</si>
  <si>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</si>
  <si>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</si>
  <si>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</si>
  <si>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</si>
  <si>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</si>
  <si>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</si>
  <si>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</si>
  <si>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</si>
  <si>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</si>
  <si>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</si>
  <si>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</si>
  <si>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</si>
  <si>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</si>
  <si>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</si>
  <si>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</si>
  <si>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</si>
  <si>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</si>
  <si>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</si>
  <si>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</si>
  <si>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</si>
  <si>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</si>
  <si>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</si>
  <si>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</si>
  <si>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</si>
  <si>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</si>
  <si>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</si>
  <si>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</si>
  <si>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</si>
  <si>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</si>
  <si>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</si>
  <si>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</si>
  <si>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</si>
  <si>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</si>
  <si>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</si>
  <si>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</si>
  <si>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</si>
  <si>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</si>
  <si>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</si>
  <si>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</si>
  <si>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</si>
  <si>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</si>
  <si>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</si>
  <si>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</si>
  <si>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</si>
  <si>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</si>
  <si>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</si>
  <si>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</si>
  <si>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</si>
  <si>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</si>
  <si>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</si>
  <si>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</si>
  <si>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</si>
  <si>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</si>
  <si>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</si>
  <si>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</si>
  <si>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</si>
  <si>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</si>
  <si>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</si>
  <si>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</si>
  <si>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</si>
  <si>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</si>
  <si>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</si>
  <si>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</si>
  <si>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</si>
  <si>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</si>
  <si>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</si>
  <si>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</si>
  <si>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</si>
  <si>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</si>
  <si>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</si>
  <si>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</si>
  <si>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</si>
  <si>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</si>
  <si>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</si>
  <si>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</si>
  <si>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</si>
  <si>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</si>
  <si>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</si>
  <si>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</si>
  <si>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</si>
  <si>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</si>
  <si>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</si>
  <si>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</si>
  <si>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</si>
  <si>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</si>
  <si>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</si>
  <si>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</si>
  <si>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</si>
  <si>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</si>
  <si>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</si>
  <si>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</si>
  <si>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</si>
  <si>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</si>
  <si>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</si>
  <si>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</si>
  <si>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</si>
  <si>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</si>
  <si>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</si>
  <si>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</si>
  <si>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</si>
  <si>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</si>
  <si>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</si>
  <si>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</si>
  <si>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</si>
  <si>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</si>
  <si>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</si>
  <si>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</si>
  <si>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</si>
  <si>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</si>
  <si>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</si>
  <si>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</si>
  <si>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</si>
  <si>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</si>
  <si>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</si>
  <si>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</si>
  <si>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</si>
  <si>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</si>
  <si>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</si>
  <si>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</si>
  <si>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</si>
  <si>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</si>
  <si>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</si>
  <si>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</si>
  <si>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</si>
  <si>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</si>
  <si>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</si>
  <si>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</si>
  <si>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</si>
  <si>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</si>
  <si>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</si>
  <si>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</si>
  <si>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</si>
  <si>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</si>
  <si>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</si>
  <si>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</si>
  <si>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</si>
  <si>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</si>
  <si>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</si>
  <si>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</si>
  <si>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</si>
  <si>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</si>
  <si>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</si>
  <si>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</si>
  <si>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</si>
  <si>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</si>
  <si>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</si>
  <si>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</si>
  <si>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</si>
  <si>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</si>
  <si>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</si>
  <si>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</si>
  <si>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</si>
  <si>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</si>
  <si>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</si>
  <si>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</si>
  <si>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</si>
  <si>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</si>
  <si>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</si>
  <si>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</si>
  <si>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</si>
  <si>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</si>
  <si>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</si>
  <si>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</si>
  <si>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</si>
  <si>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</si>
  <si>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</si>
  <si>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</si>
  <si>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</si>
  <si>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</si>
  <si>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</si>
  <si>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</si>
  <si>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</si>
  <si>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</si>
  <si>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</si>
  <si>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</si>
  <si>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</si>
  <si>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</si>
  <si>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</si>
  <si>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</si>
  <si>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</si>
  <si>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</si>
  <si>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</si>
  <si>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</si>
  <si>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</si>
  <si>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</si>
  <si>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</si>
  <si>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</si>
  <si>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</si>
  <si>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</si>
  <si>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</si>
  <si>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</si>
  <si>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</si>
  <si>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</si>
  <si>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</si>
  <si>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</si>
  <si>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</si>
  <si>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</si>
  <si>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</si>
  <si>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</si>
  <si>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</si>
  <si>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</si>
  <si>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</si>
  <si>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</si>
  <si>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</si>
  <si>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</si>
  <si>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</si>
  <si>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</si>
  <si>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</si>
  <si>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</si>
  <si>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</si>
  <si>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</si>
  <si>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</si>
  <si>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</si>
  <si>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</si>
  <si>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</si>
  <si>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</si>
  <si>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</si>
  <si>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</si>
  <si>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</si>
  <si>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</si>
  <si>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</si>
  <si>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</si>
  <si>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</si>
  <si>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</si>
  <si>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</si>
  <si>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</si>
  <si>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</si>
  <si>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</si>
  <si>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</si>
  <si>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</si>
  <si>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</si>
  <si>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</si>
  <si>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</si>
  <si>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</si>
  <si>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</si>
  <si>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</si>
  <si>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</si>
  <si>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</si>
  <si>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</si>
  <si>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</si>
  <si>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</si>
  <si>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</si>
  <si>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</si>
  <si>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</si>
  <si>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</si>
  <si>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</si>
  <si>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</si>
  <si>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</si>
  <si>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</si>
  <si>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</si>
  <si>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</si>
  <si>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</si>
  <si>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</si>
  <si>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</si>
  <si>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</si>
  <si>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</si>
  <si>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</si>
  <si>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</si>
  <si>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</si>
  <si>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</si>
  <si>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</si>
  <si>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</si>
  <si>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</si>
  <si>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</si>
  <si>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</si>
  <si>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</si>
  <si>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</si>
  <si>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</si>
  <si>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</si>
  <si>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</si>
  <si>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</si>
  <si>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</si>
  <si>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</si>
  <si>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</si>
  <si>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</si>
  <si>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</si>
  <si>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</si>
  <si>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</si>
  <si>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</si>
  <si>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</si>
  <si>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</si>
  <si>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</si>
  <si>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</si>
  <si>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</si>
  <si>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</si>
  <si>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</si>
  <si>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</si>
  <si>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</si>
  <si>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</si>
  <si>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</si>
  <si>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</si>
  <si>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</si>
  <si>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</si>
  <si>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</si>
  <si>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</si>
  <si>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</si>
  <si>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</si>
  <si>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</si>
  <si>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</si>
  <si>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</si>
  <si>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</si>
  <si>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</si>
  <si>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</si>
  <si>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</si>
  <si>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</si>
  <si>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</si>
  <si>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</si>
  <si>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</si>
  <si>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</si>
  <si>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</si>
  <si>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</si>
  <si>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</si>
  <si>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</si>
  <si>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</si>
  <si>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</si>
  <si>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</si>
  <si>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</si>
  <si>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</si>
  <si>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</si>
  <si>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</si>
  <si>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</si>
  <si>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</si>
  <si>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</si>
  <si>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</si>
  <si>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</si>
  <si>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</si>
  <si>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</si>
  <si>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</si>
  <si>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</si>
  <si>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</si>
  <si>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</si>
  <si>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</si>
  <si>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</si>
  <si>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</si>
  <si>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</si>
  <si>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</si>
  <si>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</si>
  <si>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</si>
  <si>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</si>
  <si>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</si>
  <si>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</si>
  <si>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</si>
  <si>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</si>
  <si>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</si>
  <si>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</si>
  <si>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</si>
  <si>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</si>
  <si>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</si>
  <si>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</si>
  <si>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</si>
  <si>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</si>
  <si>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</si>
  <si>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</si>
  <si>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</si>
  <si>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</si>
  <si>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</si>
  <si>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</si>
  <si>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</si>
  <si>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</si>
  <si>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</si>
  <si>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</si>
  <si>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</si>
  <si>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</si>
  <si>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</si>
  <si>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</si>
  <si>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</si>
  <si>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</si>
  <si>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</si>
  <si>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</si>
  <si>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</si>
  <si>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</si>
  <si>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</si>
  <si>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</si>
  <si>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</si>
  <si>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</si>
  <si>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</si>
  <si>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</si>
  <si>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</si>
  <si>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</si>
  <si>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</si>
  <si>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</si>
  <si>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</si>
  <si>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</si>
  <si>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</si>
  <si>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</si>
  <si>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</si>
  <si>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</si>
  <si>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</si>
  <si>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</si>
  <si>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</si>
  <si>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</si>
  <si>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</si>
  <si>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</si>
  <si>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</si>
  <si>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</si>
  <si>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</si>
  <si>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</si>
  <si>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</si>
  <si>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</si>
  <si>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</si>
  <si>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</si>
  <si>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</si>
  <si>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</si>
  <si>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</si>
  <si>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</si>
  <si>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</si>
  <si>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</si>
  <si>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</si>
  <si>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</si>
  <si>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</si>
  <si>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</si>
  <si>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</si>
  <si>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</si>
  <si>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</si>
  <si>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</si>
  <si>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</si>
  <si>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</si>
  <si>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</si>
  <si>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</si>
  <si>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</si>
  <si>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</si>
  <si>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</si>
  <si>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</si>
  <si>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</si>
  <si>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</si>
  <si>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</si>
  <si>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</si>
  <si>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</si>
  <si>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</si>
  <si>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</si>
  <si>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</si>
  <si>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</si>
  <si>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</si>
  <si>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</si>
  <si>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</si>
  <si>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</si>
  <si>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</si>
  <si>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</si>
  <si>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</si>
  <si>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</si>
  <si>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</si>
  <si>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</si>
  <si>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</si>
  <si>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</si>
  <si>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</si>
  <si>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</si>
  <si>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</si>
  <si>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</si>
  <si>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</si>
  <si>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</si>
  <si>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</si>
  <si>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</si>
  <si>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</si>
  <si>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</si>
  <si>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</si>
  <si>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</si>
  <si>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</si>
  <si>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</si>
  <si>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</si>
  <si>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</si>
  <si>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</si>
  <si>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</si>
  <si>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</si>
  <si>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</si>
  <si>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</si>
  <si>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</si>
  <si>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</si>
  <si>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</si>
  <si>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</si>
  <si>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</si>
  <si>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</si>
  <si>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</si>
  <si>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</si>
  <si>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</si>
  <si>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</si>
  <si>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</si>
  <si>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</si>
  <si>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</si>
  <si>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</si>
  <si>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</si>
  <si>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</si>
  <si>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</si>
  <si>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</si>
  <si>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</si>
  <si>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</si>
  <si>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</si>
  <si>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</si>
  <si>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</si>
  <si>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</si>
  <si>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</si>
  <si>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</si>
  <si>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</si>
  <si>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</si>
  <si>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</si>
  <si>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</si>
  <si>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</si>
  <si>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</si>
  <si>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</si>
  <si>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</si>
  <si>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</si>
  <si>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</si>
  <si>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</si>
  <si>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</si>
  <si>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</si>
  <si>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</si>
  <si>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</si>
  <si>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</si>
  <si>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</si>
  <si>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</si>
  <si>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</si>
  <si>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</si>
  <si>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</si>
  <si>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</si>
  <si>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</si>
  <si>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</si>
  <si>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</si>
  <si>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</si>
  <si>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</si>
  <si>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</si>
  <si>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</si>
  <si>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</si>
  <si>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</si>
  <si>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</si>
  <si>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</si>
  <si>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</si>
  <si>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</si>
  <si>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</si>
  <si>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</si>
  <si>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</si>
  <si>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</si>
  <si>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</si>
  <si>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</si>
  <si>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</si>
  <si>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</si>
  <si>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</si>
  <si>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</si>
  <si>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</si>
  <si>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</si>
  <si>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</si>
  <si>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</si>
  <si>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</si>
  <si>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</si>
  <si>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</si>
  <si>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</si>
  <si>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</si>
  <si>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</si>
  <si>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</si>
  <si>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</si>
  <si>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</si>
  <si>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</si>
  <si>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</si>
  <si>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</si>
  <si>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</si>
  <si>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</si>
  <si>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</si>
  <si>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</si>
  <si>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</si>
  <si>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</si>
  <si>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</si>
  <si>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</si>
  <si>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</si>
  <si>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</si>
  <si>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</si>
  <si>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</si>
  <si>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</si>
  <si>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</si>
  <si>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</si>
  <si>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</si>
  <si>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</si>
  <si>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</si>
  <si>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</si>
  <si>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</si>
  <si>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</si>
  <si>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</si>
  <si>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</si>
  <si>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</si>
  <si>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</si>
  <si>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</si>
  <si>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</si>
  <si>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</si>
  <si>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</si>
  <si>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</si>
  <si>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</si>
  <si>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</si>
  <si>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</si>
  <si>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</si>
  <si>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</si>
  <si>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</si>
  <si>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</si>
  <si>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</si>
  <si>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</si>
  <si>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</si>
  <si>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</si>
  <si>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</si>
  <si>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</si>
  <si>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</si>
  <si>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</si>
  <si>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</si>
  <si>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</si>
  <si>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</si>
  <si>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</si>
  <si>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</si>
  <si>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</si>
  <si>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</si>
  <si>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</si>
  <si>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</si>
  <si>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</si>
  <si>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</si>
  <si>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</si>
  <si>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</si>
  <si>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</si>
  <si>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</si>
  <si>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</si>
  <si>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</si>
  <si>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</si>
  <si>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</si>
  <si>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</si>
  <si>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</si>
  <si>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</si>
  <si>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</si>
  <si>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</si>
  <si>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</si>
  <si>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</si>
  <si>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</si>
  <si>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</si>
  <si>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</si>
  <si>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</si>
  <si>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</si>
  <si>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</si>
  <si>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</si>
  <si>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</si>
  <si>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</si>
  <si>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</si>
  <si>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</si>
  <si>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</si>
  <si>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</si>
  <si>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</si>
  <si>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</si>
  <si>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</si>
  <si>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</si>
  <si>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</si>
  <si>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</si>
  <si>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</si>
  <si>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</si>
  <si>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</si>
  <si>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</si>
  <si>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</si>
  <si>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</si>
  <si>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</si>
  <si>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</si>
  <si>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</si>
  <si>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</si>
  <si>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</si>
  <si>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</si>
  <si>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</si>
  <si>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</si>
  <si>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</si>
  <si>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</si>
  <si>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</si>
  <si>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</si>
  <si>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</si>
  <si>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</si>
  <si>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</si>
  <si>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</si>
  <si>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</si>
  <si>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</si>
  <si>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</si>
  <si>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</si>
  <si>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</si>
  <si>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</si>
  <si>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</si>
  <si>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</si>
  <si>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</si>
  <si>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</si>
  <si>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</si>
  <si>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</si>
  <si>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</si>
  <si>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</si>
  <si>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</si>
  <si>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</si>
  <si>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</si>
  <si>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</si>
  <si>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</si>
  <si>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</si>
  <si>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</si>
  <si>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</si>
  <si>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</si>
  <si>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</si>
  <si>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</si>
  <si>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</si>
  <si>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</si>
  <si>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</si>
  <si>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</si>
  <si>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</si>
  <si>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</si>
  <si>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</si>
  <si>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</si>
  <si>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</si>
  <si>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</si>
  <si>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</si>
  <si>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</si>
  <si>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</si>
  <si>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</si>
  <si>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</si>
  <si>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</si>
  <si>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</si>
  <si>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</si>
  <si>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</si>
  <si>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</si>
  <si>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</si>
  <si>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</si>
  <si>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</si>
  <si>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</si>
  <si>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</si>
  <si>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</si>
  <si>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</si>
  <si>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</si>
  <si>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</si>
  <si>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</si>
  <si>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</si>
  <si>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</si>
  <si>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</si>
  <si>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</si>
  <si>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</si>
  <si>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</si>
  <si>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</si>
  <si>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</si>
  <si>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</si>
  <si>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</si>
  <si>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</si>
  <si>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</si>
  <si>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</si>
  <si>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</si>
  <si>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</si>
  <si>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</si>
  <si>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</si>
  <si>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</si>
  <si>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</si>
  <si>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</si>
  <si>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</si>
  <si>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</si>
  <si>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</si>
  <si>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</si>
  <si>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</si>
  <si>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</si>
  <si>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</si>
  <si>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</si>
  <si>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</si>
  <si>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</si>
  <si>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</si>
  <si>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</si>
  <si>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</si>
  <si>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</si>
  <si>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</si>
  <si>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</si>
  <si>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</si>
  <si>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</si>
  <si>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</si>
  <si>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</si>
  <si>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</si>
  <si>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</si>
  <si>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</si>
  <si>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</si>
  <si>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</si>
  <si>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</si>
  <si>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</si>
  <si>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</si>
  <si>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</si>
  <si>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</si>
  <si>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</si>
  <si>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</si>
  <si>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</si>
  <si>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</si>
  <si>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</si>
  <si>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</si>
  <si>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</si>
  <si>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</si>
  <si>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</si>
  <si>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</si>
  <si>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</si>
  <si>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</si>
  <si>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</si>
  <si>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</si>
  <si>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</si>
  <si>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</si>
  <si>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</si>
  <si>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</si>
  <si>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</si>
  <si>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</si>
  <si>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</si>
  <si>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</si>
  <si>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</si>
  <si>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</si>
  <si>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</si>
  <si>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</si>
  <si>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</si>
  <si>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</si>
  <si>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</si>
  <si>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</si>
  <si>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</si>
  <si>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</si>
  <si>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</si>
  <si>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</si>
  <si>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</si>
  <si>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</si>
  <si>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</si>
  <si>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</si>
  <si>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</si>
  <si>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</si>
  <si>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</si>
  <si>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</si>
  <si>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</si>
  <si>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</si>
  <si>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</si>
  <si>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</si>
  <si>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</si>
  <si>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</si>
  <si>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</si>
  <si>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</si>
  <si>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</si>
  <si>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</si>
  <si>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</si>
  <si>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</si>
  <si>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</si>
  <si>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</si>
  <si>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</si>
  <si>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</si>
  <si>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</si>
  <si>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</si>
  <si>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</si>
  <si>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</si>
  <si>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</si>
  <si>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</si>
  <si>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</si>
  <si>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</si>
  <si>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</si>
  <si>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</si>
  <si>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</si>
  <si>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</si>
  <si>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</si>
  <si>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</si>
  <si>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</si>
  <si>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</si>
  <si>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</si>
  <si>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</si>
  <si>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</si>
  <si>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</si>
  <si>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</si>
  <si>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</si>
  <si>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</si>
  <si>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</si>
  <si>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</si>
  <si>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</si>
  <si>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</si>
  <si>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</si>
  <si>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</si>
  <si>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</si>
  <si>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</si>
  <si>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</si>
  <si>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</si>
  <si>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</si>
  <si>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</si>
  <si>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</si>
  <si>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</si>
  <si>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</si>
  <si>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</si>
  <si>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</si>
  <si>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</si>
  <si>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</si>
  <si>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</si>
  <si>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</si>
  <si>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</si>
  <si>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</si>
  <si>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</si>
  <si>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</si>
  <si>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</si>
  <si>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</si>
  <si>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</si>
  <si>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</si>
  <si>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</si>
  <si>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</si>
  <si>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</si>
  <si>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</si>
  <si>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</si>
  <si>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</si>
  <si>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</si>
  <si>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</si>
  <si>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</si>
  <si>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</si>
  <si>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</si>
  <si>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</si>
  <si>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</si>
  <si>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</si>
  <si>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</si>
  <si>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</si>
  <si>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</si>
  <si>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</si>
  <si>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</si>
  <si>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</si>
  <si>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</si>
  <si>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</si>
  <si>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</si>
  <si>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</si>
  <si>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</si>
  <si>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</si>
  <si>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</si>
  <si>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</si>
  <si>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</si>
  <si>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</si>
  <si>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</si>
  <si>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</si>
  <si>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</si>
  <si>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</si>
  <si>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</si>
  <si>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</si>
  <si>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</si>
  <si>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</si>
  <si>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</si>
  <si>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</si>
  <si>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</si>
  <si>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</si>
  <si>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</si>
  <si>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</si>
  <si>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</si>
  <si>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</si>
  <si>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</si>
  <si>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</si>
  <si>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</si>
  <si>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</si>
  <si>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</si>
  <si>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</si>
  <si>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</si>
  <si>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</si>
  <si>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</si>
  <si>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</si>
  <si>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</si>
  <si>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</si>
  <si>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</si>
  <si>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</si>
  <si>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</si>
  <si>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</si>
  <si>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</si>
  <si>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</si>
  <si>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</si>
  <si>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</si>
  <si>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</si>
  <si>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</si>
  <si>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</si>
  <si>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</si>
  <si>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</si>
  <si>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</si>
  <si>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</si>
  <si>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</si>
  <si>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</si>
  <si>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</si>
  <si>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</si>
  <si>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</si>
  <si>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</si>
  <si>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</si>
  <si>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</si>
  <si>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</si>
  <si>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</si>
  <si>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</si>
  <si>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</si>
  <si>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</si>
  <si>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</si>
  <si>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</si>
  <si>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</si>
  <si>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</si>
  <si>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</si>
  <si>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</si>
  <si>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</si>
  <si>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</si>
  <si>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</si>
  <si>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</si>
  <si>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</si>
  <si>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</si>
  <si>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</si>
  <si>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</si>
  <si>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</si>
  <si>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</si>
  <si>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</si>
  <si>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</si>
  <si>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</si>
  <si>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</si>
  <si>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</si>
  <si>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</si>
  <si>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</si>
  <si>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</si>
  <si>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</si>
  <si>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</si>
  <si>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</si>
  <si>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</si>
  <si>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</si>
  <si>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</si>
  <si>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</si>
  <si>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</si>
  <si>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</si>
  <si>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</si>
  <si>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</si>
  <si>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</si>
  <si>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</si>
  <si>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</si>
  <si>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</si>
  <si>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</si>
  <si>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</si>
  <si>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</si>
  <si>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</si>
  <si>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</si>
  <si>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</si>
  <si>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</si>
  <si>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</si>
  <si>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</si>
  <si>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</si>
  <si>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</si>
  <si>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</si>
  <si>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</si>
  <si>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</si>
  <si>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</si>
  <si>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</si>
  <si>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</si>
  <si>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</si>
  <si>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</si>
  <si>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</si>
  <si>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</si>
  <si>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</si>
  <si>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</si>
  <si>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</si>
  <si>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</si>
  <si>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</si>
  <si>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</si>
  <si>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</si>
  <si>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</si>
  <si>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</si>
  <si>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</si>
  <si>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</si>
  <si>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</si>
  <si>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</si>
  <si>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</si>
  <si>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</si>
  <si>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</si>
  <si>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</si>
  <si>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</si>
  <si>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</si>
  <si>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</si>
  <si>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</si>
  <si>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</si>
  <si>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</si>
  <si>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</si>
  <si>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</si>
  <si>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</si>
  <si>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</si>
  <si>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</si>
  <si>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</si>
  <si>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</si>
  <si>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</si>
  <si>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</si>
  <si>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</si>
  <si>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</si>
  <si>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</si>
  <si>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</si>
  <si>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</si>
  <si>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</si>
  <si>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</si>
  <si>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</si>
  <si>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</si>
  <si>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</si>
  <si>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</si>
  <si>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</si>
  <si>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</si>
  <si>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</si>
  <si>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</si>
  <si>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</si>
  <si>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</si>
  <si>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</si>
  <si>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</si>
  <si>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</si>
  <si>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</si>
  <si>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</si>
  <si>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</si>
  <si>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</si>
  <si>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</si>
  <si>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</si>
  <si>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</si>
  <si>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</si>
  <si>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</si>
  <si>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</si>
  <si>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</si>
  <si>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</si>
  <si>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</si>
  <si>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</si>
  <si>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</si>
  <si>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</si>
  <si>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</si>
  <si>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</si>
  <si>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</si>
  <si>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</si>
  <si>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</si>
  <si>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</si>
  <si>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</si>
  <si>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</si>
  <si>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</si>
  <si>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</si>
  <si>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</si>
  <si>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</si>
  <si>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</si>
  <si>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</si>
  <si>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</si>
  <si>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</si>
  <si>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</si>
  <si>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</si>
  <si>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</si>
  <si>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</si>
  <si>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</si>
  <si>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</si>
  <si>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</si>
  <si>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</si>
  <si>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</si>
  <si>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</si>
  <si>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</si>
  <si>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</si>
  <si>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</si>
  <si>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</si>
  <si>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</si>
  <si>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</si>
  <si>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</si>
  <si>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</si>
  <si>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</si>
  <si>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</si>
  <si>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</si>
  <si>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</si>
  <si>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</si>
  <si>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</si>
  <si>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</si>
  <si>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</si>
  <si>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</si>
  <si>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</si>
  <si>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</si>
  <si>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</si>
  <si>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</si>
  <si>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</si>
  <si>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</si>
  <si>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</si>
  <si>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</si>
  <si>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</si>
  <si>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</si>
  <si>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</si>
  <si>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</si>
  <si>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</si>
  <si>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</si>
  <si>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</si>
  <si>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</si>
  <si>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</si>
  <si>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</si>
  <si>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</si>
  <si>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</si>
  <si>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</si>
  <si>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</si>
  <si>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</si>
  <si>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</si>
  <si>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</si>
  <si>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</si>
  <si>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</si>
  <si>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</si>
  <si>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</si>
  <si>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</si>
  <si>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</si>
  <si>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</si>
  <si>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</si>
  <si>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</si>
  <si>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</si>
  <si>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</si>
  <si>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</si>
  <si>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</si>
  <si>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</si>
  <si>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</si>
  <si>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</si>
  <si>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</si>
  <si>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</si>
  <si>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</si>
  <si>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</si>
  <si>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</si>
  <si>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</si>
  <si>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</si>
  <si>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</si>
  <si>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</si>
  <si>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</si>
  <si>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</si>
  <si>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</si>
  <si>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</si>
  <si>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</si>
  <si>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</si>
  <si>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</si>
  <si>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</si>
  <si>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</si>
  <si>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</si>
  <si>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</si>
  <si>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</si>
  <si>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</si>
  <si>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</si>
  <si>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</si>
  <si>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</si>
  <si>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</si>
  <si>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</si>
  <si>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</si>
  <si>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</si>
  <si>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</si>
  <si>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</si>
  <si>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</si>
  <si>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</si>
  <si>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</si>
  <si>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</si>
  <si>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</si>
  <si>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</si>
  <si>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</si>
  <si>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</si>
  <si>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</si>
  <si>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</si>
  <si>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</si>
  <si>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</si>
  <si>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</si>
  <si>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</si>
  <si>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</si>
  <si>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</si>
  <si>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</si>
  <si>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</si>
  <si>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</si>
  <si>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</si>
  <si>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</si>
  <si>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</si>
  <si>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</si>
  <si>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</si>
  <si>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</si>
  <si>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</si>
  <si>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</si>
  <si>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</si>
  <si>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</si>
  <si>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</si>
  <si>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</si>
  <si>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</si>
  <si>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</si>
  <si>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</si>
  <si>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</si>
  <si>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</si>
  <si>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</si>
  <si>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</si>
  <si>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</si>
  <si>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</si>
  <si>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</si>
  <si>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</si>
  <si>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</si>
  <si>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</si>
  <si>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</si>
  <si>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</si>
  <si>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</si>
  <si>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</si>
  <si>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</si>
  <si>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</si>
  <si>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</si>
  <si>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</si>
  <si>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</si>
  <si>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</si>
  <si>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</si>
  <si>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</si>
  <si>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</si>
  <si>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</si>
  <si>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</si>
  <si>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</si>
  <si>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</si>
  <si>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</si>
  <si>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</si>
  <si>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</si>
  <si>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</si>
  <si>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</si>
  <si>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</si>
  <si>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</si>
  <si>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</si>
  <si>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</si>
  <si>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</si>
  <si>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</si>
  <si>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</si>
  <si>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</si>
  <si>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</si>
  <si>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</si>
  <si>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</si>
  <si>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</si>
  <si>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</si>
  <si>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</si>
  <si>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</si>
  <si>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</si>
  <si>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</si>
  <si>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</si>
  <si>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</si>
  <si>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</si>
  <si>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</si>
  <si>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</si>
  <si>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</si>
  <si>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</si>
  <si>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</si>
  <si>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</si>
  <si>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</si>
  <si>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</si>
  <si>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</si>
  <si>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</si>
  <si>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</si>
  <si>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</si>
  <si>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</si>
  <si>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</si>
  <si>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</si>
  <si>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</si>
  <si>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</si>
  <si>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</si>
  <si>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</si>
  <si>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</si>
  <si>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</si>
  <si>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</si>
  <si>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</si>
  <si>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</si>
  <si>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</si>
  <si>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</si>
  <si>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</si>
  <si>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</si>
  <si>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</si>
  <si>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</si>
  <si>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</si>
  <si>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</si>
  <si>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</si>
  <si>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</si>
  <si>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</si>
  <si>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</si>
  <si>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</si>
  <si>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</si>
  <si>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</si>
  <si>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</si>
  <si>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</si>
  <si>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</si>
  <si>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</si>
  <si>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</si>
  <si>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</si>
  <si>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</si>
  <si>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</si>
  <si>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</si>
  <si>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</si>
  <si>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</si>
  <si>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</si>
  <si>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</si>
  <si>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</si>
  <si>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</si>
  <si>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</si>
  <si>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</si>
  <si>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</si>
  <si>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</si>
  <si>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</si>
  <si>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</si>
  <si>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</si>
  <si>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</si>
  <si>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</si>
  <si>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</si>
  <si>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</si>
  <si>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</si>
  <si>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</si>
  <si>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</si>
  <si>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</si>
  <si>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</si>
  <si>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</si>
  <si>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</si>
  <si>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</si>
  <si>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</si>
  <si>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</si>
  <si>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</si>
  <si>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</si>
  <si>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</si>
  <si>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</si>
  <si>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</si>
  <si>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</si>
  <si>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</si>
  <si>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</si>
  <si>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</si>
  <si>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</si>
  <si>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</si>
  <si>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</si>
  <si>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</si>
  <si>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</si>
  <si>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</si>
  <si>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</si>
  <si>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</si>
  <si>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</si>
  <si>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</si>
  <si>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</si>
  <si>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</si>
  <si>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</si>
  <si>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</si>
  <si>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</si>
  <si>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</si>
  <si>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</si>
  <si>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</si>
  <si>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</si>
  <si>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</si>
  <si>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</si>
  <si>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</si>
  <si>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</si>
  <si>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</si>
  <si>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</si>
  <si>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</si>
  <si>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</si>
  <si>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</si>
  <si>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</si>
  <si>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</si>
  <si>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</si>
  <si>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</si>
  <si>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</si>
  <si>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</si>
  <si>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</si>
  <si>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</si>
  <si>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</si>
  <si>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</si>
  <si>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</si>
  <si>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</si>
  <si>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</si>
  <si>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</si>
  <si>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</si>
  <si>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</si>
  <si>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</si>
  <si>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</si>
  <si>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</si>
  <si>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</si>
  <si>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</si>
  <si>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</si>
  <si>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</si>
  <si>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</si>
  <si>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</si>
  <si>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</si>
  <si>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</si>
  <si>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</si>
  <si>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</si>
  <si>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</si>
  <si>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</si>
  <si>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</si>
  <si>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</si>
  <si>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</si>
  <si>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</si>
  <si>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</si>
  <si>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</si>
  <si>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</si>
  <si>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</si>
  <si>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</si>
  <si>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</si>
  <si>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</si>
  <si>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</si>
  <si>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</si>
  <si>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</si>
  <si>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</si>
  <si>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</si>
  <si>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</si>
  <si>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</si>
  <si>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</si>
  <si>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</si>
  <si>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</si>
  <si>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</si>
  <si>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</si>
  <si>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</si>
  <si>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</si>
  <si>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</si>
  <si>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</si>
  <si>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</si>
  <si>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</si>
  <si>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</si>
  <si>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</si>
  <si>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</si>
  <si>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</si>
  <si>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</si>
  <si>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</si>
  <si>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</si>
  <si>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</si>
  <si>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</si>
  <si>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</si>
  <si>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</si>
  <si>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</si>
  <si>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</si>
  <si>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</si>
  <si>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</si>
  <si>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</si>
  <si>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</si>
  <si>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</si>
  <si>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</si>
  <si>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</si>
  <si>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</si>
  <si>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</si>
  <si>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</si>
  <si>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</si>
  <si>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</si>
  <si>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</si>
  <si>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</si>
  <si>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</si>
  <si>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</si>
  <si>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</si>
  <si>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</si>
  <si>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</si>
  <si>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</si>
  <si>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</si>
  <si>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</si>
  <si>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</si>
  <si>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</si>
  <si>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</si>
  <si>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</si>
  <si>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</si>
  <si>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</si>
  <si>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</si>
  <si>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</si>
  <si>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</si>
  <si>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</si>
  <si>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</si>
  <si>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</si>
  <si>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</si>
  <si>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</si>
  <si>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</si>
  <si>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</si>
  <si>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</si>
  <si>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</si>
  <si>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</si>
  <si>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</si>
  <si>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</si>
  <si>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</si>
  <si>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</si>
  <si>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</si>
  <si>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</si>
  <si>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</si>
  <si>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</si>
  <si>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</si>
  <si>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</si>
  <si>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</si>
  <si>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</si>
  <si>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</si>
  <si>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</si>
  <si>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</si>
  <si>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</si>
  <si>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</si>
  <si>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</si>
  <si>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</si>
  <si>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</si>
  <si>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</si>
  <si>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</si>
  <si>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</si>
  <si>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</si>
  <si>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</si>
  <si>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</si>
  <si>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</si>
  <si>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</si>
  <si>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</si>
  <si>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</si>
  <si>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</si>
  <si>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</si>
  <si>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</si>
  <si>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</si>
  <si>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</si>
  <si>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</si>
  <si>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</si>
  <si>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</si>
  <si>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</si>
  <si>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</si>
  <si>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</si>
  <si>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</si>
  <si>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</si>
  <si>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</si>
  <si>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</si>
  <si>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</si>
  <si>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</si>
  <si>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</si>
  <si>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</si>
  <si>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</si>
  <si>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</si>
  <si>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</si>
  <si>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</si>
  <si>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</si>
  <si>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</si>
  <si>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</si>
  <si>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</si>
  <si>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</si>
  <si>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</si>
  <si>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</si>
  <si>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</si>
  <si>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</si>
  <si>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</si>
  <si>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</si>
  <si>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</si>
  <si>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</si>
  <si>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</si>
  <si>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</si>
  <si>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</si>
  <si>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</si>
  <si>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</si>
  <si>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</si>
  <si>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</si>
  <si>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</si>
  <si>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</si>
  <si>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</si>
  <si>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</si>
  <si>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</si>
  <si>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</si>
  <si>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</si>
  <si>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</si>
  <si>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</si>
  <si>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</si>
  <si>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</si>
  <si>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</si>
  <si>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</si>
  <si>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</si>
  <si>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</si>
  <si>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</si>
  <si>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</si>
  <si>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</si>
  <si>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</si>
  <si>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</si>
  <si>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</si>
  <si>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</si>
  <si>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</si>
  <si>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</si>
  <si>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</si>
  <si>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</si>
  <si>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</si>
  <si>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</si>
  <si>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</si>
  <si>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</si>
  <si>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</si>
  <si>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</si>
  <si>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</si>
  <si>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</si>
  <si>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</si>
  <si>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</si>
  <si>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</si>
  <si>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</si>
  <si>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</si>
  <si>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</si>
  <si>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</si>
  <si>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</si>
  <si>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</si>
  <si>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</si>
  <si>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</si>
  <si>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</si>
  <si>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</si>
  <si>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</si>
  <si>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</si>
  <si>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</si>
  <si>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</si>
  <si>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</si>
  <si>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</si>
  <si>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</si>
  <si>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</si>
  <si>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</si>
  <si>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</si>
  <si>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</si>
  <si>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</si>
  <si>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</si>
  <si>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</si>
  <si>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</si>
  <si>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</si>
  <si>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</si>
  <si>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</si>
  <si>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</si>
  <si>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</si>
  <si>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</si>
  <si>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</si>
  <si>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</si>
  <si>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</si>
  <si>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</si>
  <si>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</si>
  <si>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</si>
  <si>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</si>
  <si>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</si>
  <si>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</si>
  <si>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</si>
  <si>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</si>
  <si>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</si>
  <si>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</si>
  <si>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</si>
  <si>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</si>
  <si>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</si>
  <si>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</si>
  <si>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</si>
  <si>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</si>
  <si>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</si>
  <si>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</si>
  <si>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</si>
  <si>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</si>
  <si>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</si>
  <si>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</si>
  <si>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</si>
  <si>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</si>
  <si>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</si>
  <si>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</si>
  <si>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</si>
  <si>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</si>
  <si>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</si>
  <si>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</si>
  <si>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</si>
  <si>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</si>
  <si>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</si>
  <si>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</si>
  <si>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</si>
  <si>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</si>
  <si>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</si>
  <si>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</si>
  <si>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</si>
  <si>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</si>
  <si>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</si>
  <si>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</si>
  <si>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</si>
  <si>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</si>
  <si>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</si>
  <si>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</si>
  <si>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</si>
  <si>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</si>
  <si>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</si>
  <si>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</si>
  <si>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</si>
  <si>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</si>
  <si>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</si>
  <si>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</si>
  <si>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</si>
  <si>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</si>
  <si>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</si>
  <si>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</si>
  <si>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</si>
  <si>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</si>
  <si>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</si>
  <si>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</si>
  <si>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</si>
  <si>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</si>
  <si>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</si>
  <si>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</si>
  <si>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</si>
  <si>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</si>
  <si>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</si>
  <si>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</si>
  <si>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</si>
  <si>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</si>
  <si>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</si>
  <si>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</si>
  <si>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</si>
  <si>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</si>
  <si>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</si>
  <si>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</si>
  <si>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</si>
  <si>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</si>
  <si>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</si>
  <si>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</si>
  <si>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</si>
  <si>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</si>
  <si>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</si>
  <si>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</si>
  <si>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</si>
  <si>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</si>
  <si>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</si>
  <si>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</si>
  <si>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</si>
  <si>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</si>
  <si>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</si>
  <si>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</si>
  <si>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</si>
  <si>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</si>
  <si>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</si>
  <si>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</si>
  <si>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</si>
  <si>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</si>
  <si>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</si>
  <si>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</si>
  <si>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</si>
  <si>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</si>
  <si>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</si>
  <si>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</si>
  <si>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</si>
  <si>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</si>
  <si>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</si>
  <si>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</si>
  <si>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</si>
  <si>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</si>
  <si>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</si>
  <si>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</si>
  <si>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</si>
  <si>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</si>
  <si>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</si>
  <si>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</si>
  <si>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</si>
  <si>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</si>
  <si>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</si>
  <si>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</si>
  <si>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</si>
  <si>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</si>
  <si>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</si>
  <si>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</si>
  <si>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</si>
  <si>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</si>
  <si>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</si>
  <si>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</si>
  <si>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</si>
  <si>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</si>
  <si>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</si>
  <si>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</si>
  <si>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</si>
  <si>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</si>
  <si>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</si>
  <si>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</si>
  <si>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</si>
  <si>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</si>
  <si>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</si>
  <si>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</si>
  <si>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</si>
  <si>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</si>
  <si>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</si>
  <si>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</si>
  <si>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</si>
  <si>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</si>
  <si>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</si>
  <si>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</si>
  <si>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</si>
  <si>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</si>
  <si>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</si>
  <si>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</si>
  <si>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</si>
  <si>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</si>
  <si>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</si>
  <si>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</si>
  <si>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</si>
  <si>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</si>
  <si>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</si>
  <si>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</si>
  <si>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</si>
  <si>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</si>
  <si>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</si>
  <si>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</si>
  <si>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</si>
  <si>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</si>
  <si>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</si>
  <si>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</si>
  <si>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</si>
  <si>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</si>
  <si>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</si>
  <si>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</si>
  <si>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</si>
  <si>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</si>
  <si>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</si>
  <si>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</si>
  <si>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</si>
  <si>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</si>
  <si>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</si>
  <si>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</si>
  <si>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</si>
  <si>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</si>
  <si>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</si>
  <si>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</si>
  <si>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</si>
  <si>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</si>
  <si>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</si>
  <si>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</si>
  <si>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</si>
  <si>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</si>
  <si>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</si>
  <si>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</si>
  <si>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</si>
  <si>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</si>
  <si>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</si>
  <si>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</si>
  <si>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</si>
  <si>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</si>
  <si>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</si>
  <si>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</si>
  <si>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</si>
  <si>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</si>
  <si>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</si>
  <si>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</si>
  <si>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</si>
  <si>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</si>
  <si>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</si>
  <si>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</si>
  <si>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</si>
  <si>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</si>
  <si>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</si>
  <si>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</si>
  <si>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</si>
  <si>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</si>
  <si>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</si>
  <si>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</si>
  <si>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</si>
  <si>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</si>
  <si>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</si>
  <si>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</si>
  <si>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</si>
  <si>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</si>
  <si>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</si>
  <si>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</si>
  <si>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</si>
  <si>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</si>
  <si>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</si>
  <si>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</si>
  <si>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</si>
  <si>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</si>
  <si>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</si>
  <si>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</si>
  <si>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</si>
  <si>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</si>
  <si>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</si>
  <si>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</si>
  <si>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</si>
  <si>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</si>
  <si>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</si>
  <si>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</si>
  <si>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</si>
  <si>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</si>
  <si>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</si>
  <si>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</si>
  <si>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</si>
  <si>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</si>
  <si>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</si>
  <si>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</si>
  <si>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</si>
  <si>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</si>
  <si>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</si>
  <si>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</si>
  <si>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</si>
  <si>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</si>
  <si>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</si>
  <si>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</si>
  <si>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</si>
  <si>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</si>
  <si>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</si>
  <si>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</si>
  <si>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</si>
  <si>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</si>
  <si>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</si>
  <si>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</si>
  <si>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</si>
  <si>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</si>
  <si>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</si>
  <si>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</si>
  <si>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</si>
  <si>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</si>
  <si>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</si>
  <si>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</si>
  <si>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</si>
  <si>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</si>
  <si>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</si>
  <si>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</si>
  <si>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</si>
  <si>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</si>
  <si>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</si>
  <si>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</si>
  <si>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</si>
  <si>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</si>
  <si>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</si>
  <si>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</si>
  <si>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</si>
  <si>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</si>
  <si>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</si>
  <si>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</si>
  <si>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</si>
  <si>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</si>
  <si>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</si>
  <si>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</si>
  <si>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</si>
  <si>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</si>
  <si>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</si>
  <si>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</si>
  <si>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</si>
  <si>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</si>
  <si>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</si>
  <si>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</si>
  <si>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</si>
  <si>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</si>
  <si>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</si>
  <si>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</si>
  <si>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</si>
  <si>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</si>
  <si>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</si>
  <si>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</si>
  <si>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</si>
  <si>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</si>
  <si>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</si>
  <si>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</si>
  <si>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</si>
  <si>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</si>
  <si>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</si>
  <si>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</si>
  <si>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</si>
  <si>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</si>
  <si>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</si>
  <si>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</si>
  <si>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</si>
  <si>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</si>
  <si>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</si>
  <si>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</si>
  <si>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</si>
  <si>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</si>
  <si>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</si>
  <si>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</si>
  <si>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</si>
  <si>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</si>
  <si>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</si>
  <si>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</si>
  <si>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</si>
  <si>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</si>
  <si>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</si>
  <si>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</si>
  <si>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</si>
  <si>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</si>
  <si>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</si>
  <si>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</si>
  <si>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</si>
  <si>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</si>
  <si>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</si>
  <si>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</si>
  <si>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</si>
  <si>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</si>
  <si>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</si>
  <si>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</si>
  <si>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</si>
  <si>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</si>
  <si>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</si>
  <si>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</si>
  <si>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</si>
  <si>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</si>
  <si>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</si>
  <si>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</si>
  <si>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</si>
  <si>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</si>
  <si>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</si>
  <si>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</si>
  <si>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</si>
  <si>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</si>
  <si>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</si>
  <si>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</si>
  <si>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</si>
  <si>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</si>
  <si>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</si>
  <si>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</si>
  <si>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</si>
  <si>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</si>
  <si>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</si>
  <si>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</si>
  <si>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</si>
  <si>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</si>
  <si>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</si>
  <si>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</si>
  <si>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</si>
  <si>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</si>
  <si>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</si>
  <si>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</si>
  <si>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</si>
  <si>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</si>
  <si>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</si>
  <si>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</si>
  <si>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</si>
  <si>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</si>
  <si>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</si>
  <si>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</si>
  <si>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</si>
  <si>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</si>
  <si>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</si>
  <si>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</si>
  <si>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</si>
  <si>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</si>
  <si>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</si>
  <si>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</si>
  <si>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</si>
  <si>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</si>
  <si>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</si>
  <si>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</si>
  <si>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</si>
  <si>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</si>
  <si>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</si>
  <si>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</si>
  <si>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</si>
  <si>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</si>
  <si>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</si>
  <si>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</si>
  <si>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</si>
  <si>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</si>
  <si>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</si>
  <si>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</si>
  <si>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</si>
  <si>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</si>
  <si>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</si>
  <si>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</si>
  <si>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</si>
  <si>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</si>
  <si>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</si>
  <si>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</si>
  <si>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</si>
  <si>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</si>
  <si>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</si>
  <si>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</si>
  <si>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</si>
  <si>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</si>
  <si>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</si>
  <si>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</si>
  <si>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</si>
  <si>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</si>
  <si>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</si>
  <si>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</si>
  <si>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</si>
  <si>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</si>
  <si>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</si>
  <si>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</si>
  <si>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</si>
  <si>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</si>
  <si>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</si>
  <si>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</si>
  <si>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</si>
  <si>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</si>
  <si>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</si>
  <si>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</si>
  <si>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</si>
  <si>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</si>
  <si>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</si>
  <si>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</si>
  <si>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</si>
  <si>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</si>
  <si>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</si>
  <si>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</si>
  <si>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</si>
  <si>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</si>
  <si>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</si>
  <si>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</si>
  <si>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</si>
  <si>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</si>
  <si>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</si>
  <si>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</si>
  <si>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</si>
  <si>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</si>
  <si>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</si>
  <si>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</si>
  <si>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</si>
  <si>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</si>
  <si>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</si>
  <si>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</si>
  <si>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</si>
  <si>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</si>
  <si>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</si>
  <si>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</si>
  <si>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</si>
  <si>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</si>
  <si>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</si>
  <si>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</si>
  <si>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</si>
  <si>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</si>
  <si>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</si>
  <si>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</si>
  <si>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</si>
  <si>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</si>
  <si>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</si>
  <si>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</si>
  <si>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</si>
  <si>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</si>
  <si>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</si>
  <si>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</si>
  <si>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</si>
  <si>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</si>
  <si>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</si>
  <si>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</si>
  <si>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</si>
  <si>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</si>
  <si>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</si>
  <si>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</si>
  <si>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</si>
  <si>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</si>
  <si>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</si>
  <si>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</si>
  <si>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</si>
  <si>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</si>
  <si>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</si>
  <si>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</si>
  <si>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</si>
  <si>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</si>
  <si>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</si>
  <si>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</si>
  <si>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</si>
  <si>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</si>
  <si>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</si>
  <si>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</si>
  <si>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</si>
  <si>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</si>
  <si>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</si>
  <si>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</si>
  <si>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</si>
  <si>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</si>
  <si>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</si>
  <si>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</si>
  <si>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</si>
  <si>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</si>
  <si>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</si>
  <si>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</si>
  <si>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</si>
  <si>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</si>
  <si>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</si>
  <si>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</si>
  <si>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</si>
  <si>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</si>
  <si>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</si>
  <si>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</si>
  <si>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</si>
  <si>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</si>
  <si>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</si>
  <si>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</si>
  <si>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</si>
  <si>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</si>
  <si>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</si>
  <si>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</si>
  <si>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</si>
  <si>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</si>
  <si>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</si>
  <si>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</si>
  <si>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</si>
  <si>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</si>
  <si>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</si>
  <si>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</si>
  <si>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</si>
  <si>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</si>
  <si>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</si>
  <si>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</si>
  <si>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</si>
  <si>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</si>
  <si>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</si>
  <si>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</si>
  <si>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</si>
  <si>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</si>
  <si>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</si>
  <si>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</si>
  <si>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</si>
  <si>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</si>
  <si>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</si>
  <si>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</si>
  <si>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</si>
  <si>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</si>
  <si>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</si>
  <si>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</si>
  <si>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</si>
  <si>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</si>
  <si>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</si>
  <si>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</si>
  <si>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</si>
  <si>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</si>
  <si>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</si>
  <si>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</si>
  <si>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</si>
  <si>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</si>
  <si>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</si>
  <si>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</si>
  <si>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</si>
  <si>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</si>
  <si>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</si>
  <si>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</si>
  <si>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</si>
  <si>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</si>
  <si>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</si>
  <si>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</si>
  <si>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</si>
  <si>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</si>
  <si>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</si>
  <si>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</si>
  <si>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</si>
  <si>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</si>
  <si>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</si>
  <si>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</si>
  <si>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</si>
  <si>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</si>
  <si>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</si>
  <si>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</si>
  <si>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</si>
  <si>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</si>
  <si>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</si>
  <si>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</si>
  <si>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</si>
  <si>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</si>
  <si>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</si>
  <si>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</si>
  <si>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</si>
  <si>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</si>
  <si>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</si>
  <si>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</si>
  <si>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</si>
  <si>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</si>
  <si>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</si>
  <si>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</si>
  <si>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</si>
  <si>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</si>
  <si>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</si>
  <si>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</si>
  <si>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</si>
  <si>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</si>
  <si>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</si>
  <si>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</si>
  <si>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</si>
  <si>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</si>
  <si>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</si>
  <si>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</si>
  <si>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</si>
  <si>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</si>
  <si>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</si>
  <si>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</si>
  <si>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</si>
  <si>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</si>
  <si>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</si>
  <si>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</si>
  <si>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</si>
  <si>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</si>
  <si>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</si>
  <si>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</si>
  <si>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</si>
  <si>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</si>
  <si>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</si>
  <si>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</si>
  <si>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</si>
  <si>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</si>
  <si>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</si>
  <si>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</si>
  <si>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</si>
  <si>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</si>
  <si>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</si>
  <si>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</si>
  <si>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</si>
  <si>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</si>
  <si>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</si>
  <si>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</si>
  <si>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</si>
  <si>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</si>
  <si>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</si>
  <si>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</si>
  <si>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</si>
  <si>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</si>
  <si>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</si>
  <si>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</si>
  <si>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</si>
  <si>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</si>
  <si>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</si>
  <si>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</si>
  <si>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</si>
  <si>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</si>
  <si>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</si>
  <si>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</si>
  <si>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</si>
  <si>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</si>
  <si>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</si>
  <si>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</si>
  <si>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</si>
  <si>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</si>
  <si>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</si>
  <si>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</si>
  <si>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</si>
  <si>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</si>
  <si>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</si>
  <si>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</si>
  <si>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</si>
  <si>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</si>
  <si>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</si>
  <si>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</si>
  <si>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</si>
  <si>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</si>
  <si>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</si>
  <si>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</si>
  <si>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</si>
  <si>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</si>
  <si>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</si>
  <si>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</si>
  <si>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</si>
  <si>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</si>
  <si>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</si>
  <si>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</si>
  <si>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</si>
  <si>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</si>
  <si>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</si>
  <si>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</si>
  <si>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</si>
  <si>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</si>
  <si>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</si>
  <si>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</si>
  <si>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</si>
  <si>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</si>
  <si>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</si>
  <si>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</si>
  <si>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</si>
  <si>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</si>
  <si>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</si>
  <si>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</si>
  <si>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</si>
  <si>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</si>
  <si>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</si>
  <si>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</si>
  <si>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</si>
  <si>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</si>
  <si>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</si>
  <si>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</si>
  <si>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</si>
  <si>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</si>
  <si>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</si>
  <si>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</si>
  <si>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</si>
  <si>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</si>
  <si>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</si>
  <si>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</si>
  <si>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</si>
  <si>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</si>
  <si>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</si>
  <si>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</si>
  <si>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</si>
  <si>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</si>
  <si>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</si>
  <si>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</si>
  <si>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</si>
  <si>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</si>
  <si>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</si>
  <si>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</si>
  <si>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</si>
  <si>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</si>
  <si>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</si>
  <si>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</si>
  <si>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</si>
  <si>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</si>
  <si>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</si>
  <si>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</si>
  <si>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</si>
  <si>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</si>
  <si>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</si>
  <si>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</si>
  <si>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</si>
  <si>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</si>
  <si>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</si>
  <si>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</si>
  <si>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</si>
  <si>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</si>
  <si>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</si>
  <si>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</si>
  <si>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</si>
  <si>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</si>
  <si>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</si>
  <si>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</si>
  <si>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</si>
  <si>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</si>
  <si>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</si>
  <si>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</si>
  <si>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</si>
  <si>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</si>
  <si>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</si>
  <si>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</si>
  <si>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</si>
  <si>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</si>
  <si>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</si>
  <si>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</si>
  <si>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</si>
  <si>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</si>
  <si>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</si>
  <si>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</si>
  <si>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</si>
  <si>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</si>
  <si>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</si>
  <si>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</si>
  <si>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</si>
  <si>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</si>
  <si>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</si>
  <si>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</si>
  <si>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</si>
  <si>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</si>
  <si>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</si>
  <si>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</si>
  <si>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</si>
  <si>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</si>
  <si>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</si>
  <si>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</si>
  <si>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</si>
  <si>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</si>
  <si>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</si>
  <si>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</si>
  <si>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</si>
  <si>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</si>
  <si>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</si>
  <si>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</si>
  <si>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</si>
  <si>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</si>
  <si>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</si>
  <si>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</si>
  <si>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</si>
  <si>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</si>
  <si>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</si>
  <si>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</si>
  <si>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</si>
  <si>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</si>
  <si>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</si>
  <si>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</si>
  <si>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</si>
  <si>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</si>
  <si>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</si>
  <si>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</si>
  <si>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</si>
  <si>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</si>
  <si>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</si>
  <si>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</si>
  <si>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</si>
  <si>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</si>
  <si>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</si>
  <si>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</si>
  <si>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</si>
  <si>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</si>
  <si>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</si>
  <si>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</si>
  <si>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</si>
  <si>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</si>
  <si>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</si>
  <si>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</si>
  <si>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</si>
  <si>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</si>
  <si>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</si>
  <si>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</si>
  <si>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</si>
  <si>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</si>
  <si>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</si>
  <si>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</si>
  <si>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</si>
  <si>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</si>
  <si>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</si>
  <si>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</si>
  <si>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</si>
  <si>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</si>
  <si>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</si>
  <si>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</si>
  <si>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</si>
  <si>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</si>
  <si>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</si>
  <si>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</si>
  <si>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</si>
  <si>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</si>
  <si>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</si>
  <si>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</si>
  <si>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</si>
  <si>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</si>
  <si>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</si>
  <si>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</si>
  <si>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</si>
  <si>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</si>
  <si>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</si>
  <si>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</si>
  <si>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</si>
  <si>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</si>
  <si>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</si>
  <si>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</si>
  <si>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</si>
  <si>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</si>
  <si>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</si>
  <si>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</si>
  <si>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</si>
  <si>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</si>
  <si>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</si>
  <si>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</si>
  <si>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</si>
  <si>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</si>
  <si>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</si>
  <si>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</si>
  <si>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</si>
  <si>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</si>
  <si>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</si>
  <si>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</si>
  <si>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</si>
  <si>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</si>
  <si>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</si>
  <si>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</si>
  <si>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</si>
  <si>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</si>
  <si>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</si>
  <si>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</si>
  <si>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</si>
  <si>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</si>
  <si>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</si>
  <si>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</si>
  <si>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</si>
  <si>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</si>
  <si>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</si>
  <si>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</si>
  <si>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</si>
  <si>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</si>
  <si>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</si>
  <si>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</si>
  <si>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</si>
  <si>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</si>
  <si>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</si>
  <si>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</si>
  <si>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</si>
  <si>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</si>
  <si>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</si>
  <si>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</si>
  <si>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</si>
  <si>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</si>
  <si>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</si>
  <si>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</si>
  <si>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</si>
  <si>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</si>
  <si>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</si>
  <si>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</si>
  <si>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</si>
  <si>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</si>
  <si>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</si>
  <si>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</si>
  <si>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</si>
  <si>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</si>
  <si>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</si>
  <si>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</si>
  <si>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</si>
  <si>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</si>
  <si>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</si>
  <si>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</si>
  <si>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</si>
  <si>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</si>
  <si>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</si>
  <si>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</si>
  <si>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</si>
  <si>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</si>
  <si>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</si>
  <si>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</si>
  <si>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</si>
  <si>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</si>
  <si>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</si>
  <si>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</si>
  <si>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</si>
  <si>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</si>
  <si>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</si>
  <si>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</si>
  <si>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</si>
  <si>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</si>
  <si>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</si>
  <si>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</si>
  <si>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</si>
  <si>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</si>
  <si>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</si>
  <si>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</si>
  <si>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</si>
  <si>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</si>
  <si>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</si>
  <si>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</si>
  <si>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</si>
  <si>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</si>
  <si>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</si>
  <si>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</si>
  <si>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</si>
  <si>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</si>
  <si>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</si>
  <si>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</si>
  <si>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</si>
  <si>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</si>
  <si>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</si>
  <si>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</si>
  <si>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</si>
  <si>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</si>
  <si>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</si>
  <si>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</si>
  <si>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</si>
  <si>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</si>
  <si>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</si>
  <si>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</si>
  <si>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</si>
  <si>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</si>
  <si>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</si>
  <si>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</si>
  <si>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</si>
  <si>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</si>
  <si>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</si>
  <si>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</si>
  <si>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</si>
  <si>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</si>
  <si>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</si>
  <si>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</si>
  <si>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</si>
  <si>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</si>
  <si>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</si>
  <si>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</si>
  <si>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</si>
  <si>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</si>
  <si>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</si>
  <si>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</si>
  <si>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</si>
  <si>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</si>
  <si>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</si>
  <si>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</si>
  <si>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</si>
  <si>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</si>
  <si>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</si>
  <si>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</si>
  <si>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</si>
  <si>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</si>
  <si>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</si>
  <si>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</si>
  <si>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</si>
  <si>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</si>
  <si>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</si>
  <si>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</si>
  <si>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</si>
  <si>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</si>
  <si>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</si>
  <si>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</si>
  <si>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</si>
  <si>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</si>
  <si>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</si>
  <si>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</si>
  <si>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</si>
  <si>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</si>
  <si>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</si>
  <si>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</si>
  <si>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</si>
  <si>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</si>
  <si>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</si>
  <si>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</si>
  <si>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</si>
  <si>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</si>
  <si>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</si>
  <si>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</si>
  <si>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</si>
  <si>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</si>
  <si>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</si>
  <si>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</si>
  <si>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</si>
  <si>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</si>
  <si>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</si>
  <si>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</si>
  <si>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</si>
  <si>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</si>
  <si>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</si>
  <si>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</si>
  <si>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</si>
  <si>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</si>
  <si>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</si>
  <si>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</si>
  <si>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</si>
  <si>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</si>
  <si>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</si>
  <si>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</si>
  <si>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</si>
  <si>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</si>
  <si>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</si>
  <si>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</si>
  <si>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</si>
  <si>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</si>
  <si>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</si>
  <si>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</si>
  <si>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</si>
  <si>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</si>
  <si>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</si>
  <si>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</si>
  <si>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</si>
  <si>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</si>
  <si>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</si>
  <si>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</si>
  <si>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</si>
  <si>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</si>
  <si>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</si>
  <si>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</si>
  <si>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</si>
  <si>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</si>
  <si>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</si>
  <si>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</si>
  <si>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</si>
  <si>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</si>
  <si>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</si>
  <si>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</si>
  <si>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</si>
  <si>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</si>
  <si>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</si>
  <si>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</si>
  <si>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</si>
  <si>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</si>
  <si>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</si>
  <si>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</si>
  <si>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</si>
  <si>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</si>
  <si>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</si>
  <si>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</si>
  <si>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</si>
  <si>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</si>
  <si>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</si>
  <si>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</si>
  <si>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</si>
  <si>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</si>
  <si>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</si>
  <si>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</si>
  <si>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</si>
  <si>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</si>
  <si>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</si>
  <si>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</si>
  <si>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</si>
  <si>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</si>
  <si>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</si>
  <si>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</si>
  <si>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</si>
  <si>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</si>
  <si>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</si>
  <si>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</si>
  <si>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</si>
  <si>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</si>
  <si>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</si>
  <si>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</si>
  <si>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</si>
  <si>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</si>
  <si>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</si>
  <si>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</si>
  <si>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</si>
  <si>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</si>
  <si>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</si>
  <si>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</si>
  <si>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</si>
  <si>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</si>
  <si>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</si>
  <si>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</si>
  <si>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</si>
  <si>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</si>
  <si>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</si>
  <si>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</si>
  <si>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</si>
  <si>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</si>
  <si>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</si>
  <si>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</si>
  <si>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</si>
  <si>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</si>
  <si>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</si>
  <si>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</si>
  <si>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</si>
  <si>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</si>
  <si>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</si>
  <si>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</si>
  <si>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</si>
  <si>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</si>
  <si>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</si>
  <si>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</si>
  <si>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</si>
  <si>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</si>
  <si>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</si>
  <si>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</si>
  <si>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</si>
  <si>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</si>
  <si>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</si>
  <si>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</si>
  <si>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</si>
  <si>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</si>
  <si>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</si>
  <si>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</si>
  <si>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</si>
  <si>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</si>
  <si>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</si>
  <si>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</si>
  <si>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</si>
  <si>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</si>
  <si>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</si>
  <si>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</si>
  <si>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</si>
  <si>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</si>
  <si>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</si>
  <si>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</si>
  <si>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</si>
  <si>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</si>
  <si>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</si>
  <si>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</si>
  <si>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</si>
  <si>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</si>
  <si>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</si>
  <si>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</si>
  <si>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</si>
  <si>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</si>
  <si>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</si>
  <si>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</si>
  <si>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</si>
  <si>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</si>
  <si>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</si>
  <si>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</si>
  <si>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</si>
  <si>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</si>
  <si>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</si>
  <si>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</si>
  <si>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</si>
  <si>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</si>
  <si>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</si>
  <si>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</si>
  <si>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</si>
  <si>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</si>
  <si>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</si>
  <si>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</si>
  <si>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</si>
  <si>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</si>
  <si>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</si>
  <si>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</si>
  <si>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</si>
  <si>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</si>
  <si>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</si>
  <si>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</si>
  <si>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</si>
  <si>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</si>
  <si>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</si>
  <si>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</si>
  <si>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</si>
  <si>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</si>
  <si>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</si>
  <si>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</si>
  <si>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</si>
  <si>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</si>
  <si>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</si>
  <si>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</si>
  <si>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</si>
  <si>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</si>
  <si>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</si>
  <si>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</si>
  <si>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</si>
  <si>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</si>
  <si>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</si>
  <si>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</si>
  <si>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</si>
  <si>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</si>
  <si>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</si>
  <si>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</si>
  <si>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</si>
  <si>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</si>
  <si>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</si>
  <si>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</si>
  <si>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</si>
  <si>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</si>
  <si>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</si>
  <si>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</si>
  <si>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</si>
  <si>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</si>
  <si>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</si>
  <si>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</si>
  <si>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</si>
  <si>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</si>
  <si>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</si>
  <si>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</si>
  <si>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</si>
  <si>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</si>
  <si>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</si>
  <si>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</si>
  <si>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</si>
  <si>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</si>
  <si>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</si>
  <si>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</si>
  <si>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</si>
  <si>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</si>
  <si>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</si>
  <si>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</si>
  <si>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</si>
  <si>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</si>
  <si>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</si>
  <si>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</si>
  <si>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</si>
  <si>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</si>
  <si>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</si>
  <si>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</si>
  <si>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</si>
  <si>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</si>
  <si>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</si>
  <si>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</si>
  <si>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</si>
  <si>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</si>
  <si>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</si>
  <si>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</si>
  <si>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</si>
  <si>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</si>
  <si>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</si>
  <si>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</si>
  <si>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</si>
  <si>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</si>
  <si>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</si>
  <si>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</si>
  <si>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</si>
  <si>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</si>
  <si>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</si>
  <si>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</si>
  <si>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</si>
  <si>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</si>
  <si>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</si>
  <si>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</si>
  <si>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</si>
  <si>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</si>
  <si>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</si>
  <si>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</si>
  <si>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</si>
  <si>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</si>
  <si>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</si>
  <si>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</si>
  <si>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</si>
  <si>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</si>
  <si>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</si>
  <si>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</si>
  <si>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</si>
  <si>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</si>
  <si>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</si>
  <si>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</si>
  <si>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</si>
  <si>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</si>
  <si>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</si>
  <si>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</si>
  <si>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</si>
  <si>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</si>
  <si>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</si>
  <si>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</si>
  <si>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</si>
  <si>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</si>
  <si>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</si>
  <si>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</si>
  <si>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</si>
  <si>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</si>
  <si>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</si>
  <si>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</si>
  <si>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</si>
  <si>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</si>
  <si>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</si>
  <si>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</si>
  <si>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</si>
  <si>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</si>
  <si>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</si>
  <si>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</si>
  <si>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</si>
  <si>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</si>
  <si>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</si>
  <si>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</si>
  <si>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</si>
  <si>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</si>
  <si>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</si>
  <si>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</si>
  <si>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</si>
  <si>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</si>
  <si>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</si>
  <si>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</si>
  <si>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</si>
  <si>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</si>
  <si>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</si>
  <si>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</si>
  <si>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</si>
  <si>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</si>
  <si>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</si>
  <si>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</si>
  <si>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</si>
  <si>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</si>
  <si>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</si>
  <si>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</si>
  <si>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</si>
  <si>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</si>
  <si>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</si>
  <si>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</si>
  <si>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</si>
  <si>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</si>
  <si>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</si>
  <si>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</si>
  <si>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</si>
  <si>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</si>
  <si>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</si>
  <si>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</si>
  <si>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</si>
  <si>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</si>
  <si>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</si>
  <si>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</si>
  <si>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</si>
  <si>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</si>
  <si>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</si>
  <si>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</si>
  <si>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</si>
  <si>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</si>
  <si>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</si>
  <si>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</si>
  <si>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</si>
  <si>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</si>
  <si>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</si>
  <si>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</si>
  <si>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</si>
  <si>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</si>
  <si>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</si>
  <si>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</si>
  <si>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</si>
  <si>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</si>
  <si>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</si>
  <si>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</si>
  <si>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</si>
  <si>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</si>
  <si>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</si>
  <si>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</si>
  <si>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</si>
  <si>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</si>
  <si>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</si>
  <si>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</si>
  <si>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</si>
  <si>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</si>
  <si>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</si>
  <si>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</si>
  <si>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</si>
  <si>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</si>
  <si>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</si>
  <si>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</si>
  <si>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</si>
  <si>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</si>
  <si>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</si>
  <si>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</si>
  <si>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</si>
  <si>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</si>
  <si>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</si>
  <si>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</si>
  <si>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</si>
  <si>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</si>
  <si>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</si>
  <si>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</si>
  <si>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</si>
  <si>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</si>
  <si>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</si>
  <si>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</si>
  <si>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</si>
  <si>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</si>
  <si>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</si>
  <si>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</si>
  <si>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</si>
  <si>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</si>
  <si>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</si>
  <si>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</si>
  <si>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</si>
  <si>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</si>
  <si>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</si>
  <si>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</si>
  <si>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</si>
  <si>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</si>
  <si>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</si>
  <si>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</si>
  <si>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</si>
  <si>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</si>
  <si>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</si>
  <si>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</si>
  <si>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</si>
  <si>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</si>
  <si>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</si>
  <si>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</si>
  <si>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</si>
  <si>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</si>
  <si>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</si>
  <si>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</si>
  <si>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</si>
  <si>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</si>
  <si>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</si>
  <si>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</si>
  <si>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</si>
  <si>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</si>
  <si>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</si>
  <si>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</si>
  <si>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</si>
  <si>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</si>
  <si>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</si>
  <si>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</si>
  <si>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</si>
  <si>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</si>
  <si>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</si>
  <si>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</si>
  <si>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</si>
  <si>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</si>
  <si>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</si>
  <si>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</si>
  <si>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</si>
  <si>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</si>
  <si>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</si>
  <si>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</si>
  <si>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</si>
  <si>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</si>
  <si>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</si>
  <si>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</si>
  <si>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</si>
  <si>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</si>
  <si>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</si>
  <si>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</si>
  <si>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</si>
  <si>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</si>
  <si>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</si>
  <si>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</si>
  <si>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</si>
  <si>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</si>
  <si>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</si>
  <si>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</si>
  <si>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</si>
  <si>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</si>
  <si>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</si>
  <si>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</si>
  <si>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</si>
  <si>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</si>
  <si>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</si>
  <si>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</si>
  <si>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</si>
  <si>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</si>
  <si>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</si>
  <si>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</si>
  <si>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</si>
  <si>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</si>
  <si>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</si>
  <si>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</si>
  <si>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</si>
  <si>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</si>
  <si>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</si>
  <si>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</si>
  <si>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</si>
  <si>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</si>
  <si>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</si>
  <si>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</si>
  <si>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</si>
  <si>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</si>
  <si>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</si>
  <si>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</si>
  <si>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</si>
  <si>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</si>
  <si>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</si>
  <si>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</si>
  <si>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</si>
  <si>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</si>
  <si>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</si>
  <si>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</si>
  <si>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</si>
  <si>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</si>
  <si>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</si>
  <si>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</si>
  <si>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</si>
  <si>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</si>
  <si>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</si>
  <si>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</si>
  <si>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</si>
  <si>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</si>
  <si>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</si>
  <si>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</si>
  <si>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</si>
  <si>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</si>
  <si>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</si>
  <si>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</si>
  <si>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</si>
  <si>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</si>
  <si>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</si>
  <si>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</si>
  <si>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</si>
  <si>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</si>
  <si>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</si>
  <si>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</si>
  <si>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</si>
  <si>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</si>
  <si>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</si>
  <si>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</si>
  <si>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</si>
  <si>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</si>
  <si>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</si>
  <si>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</si>
  <si>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</si>
  <si>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</si>
  <si>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</si>
  <si>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</si>
  <si>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</si>
  <si>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</si>
  <si>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</si>
  <si>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</si>
  <si>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</si>
  <si>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</si>
  <si>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</si>
  <si>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</si>
  <si>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</si>
  <si>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</si>
  <si>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</si>
  <si>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</si>
  <si>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</si>
  <si>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</si>
  <si>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</si>
  <si>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</si>
  <si>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</si>
  <si>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</si>
  <si>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</si>
  <si>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</si>
  <si>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</si>
  <si>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</si>
  <si>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</si>
  <si>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</si>
  <si>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</si>
  <si>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</si>
  <si>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</si>
  <si>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</si>
  <si>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</si>
  <si>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</si>
  <si>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</si>
  <si>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</si>
  <si>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</si>
  <si>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</si>
  <si>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</si>
  <si>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</si>
  <si>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</si>
  <si>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</si>
  <si>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</si>
  <si>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</si>
  <si>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</si>
  <si>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</si>
  <si>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</si>
  <si>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</si>
  <si>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</si>
  <si>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</si>
  <si>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</si>
  <si>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</si>
  <si>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</si>
  <si>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</si>
  <si>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</si>
  <si>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</si>
  <si>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</si>
  <si>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</si>
  <si>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</si>
  <si>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</si>
  <si>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</si>
  <si>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</si>
  <si>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</si>
  <si>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</si>
  <si>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</si>
  <si>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</si>
  <si>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</si>
  <si>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</si>
  <si>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</si>
  <si>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</si>
  <si>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</si>
  <si>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</si>
  <si>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</si>
  <si>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</si>
  <si>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</si>
  <si>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</si>
  <si>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</si>
  <si>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</si>
  <si>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</si>
  <si>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</si>
  <si>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</si>
  <si>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</si>
  <si>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</si>
  <si>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</si>
  <si>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</si>
  <si>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</si>
  <si>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</si>
  <si>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</si>
  <si>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</si>
  <si>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</si>
  <si>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</si>
  <si>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</si>
  <si>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</si>
  <si>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</si>
  <si>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</si>
  <si>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</si>
  <si>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</si>
  <si>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</si>
  <si>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</si>
  <si>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</si>
  <si>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</si>
  <si>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</si>
  <si>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</si>
  <si>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</si>
  <si>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</si>
  <si>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</si>
  <si>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</si>
  <si>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</si>
  <si>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</si>
  <si>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</si>
  <si>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</si>
  <si>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</si>
  <si>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</si>
  <si>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</si>
  <si>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</si>
  <si>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</si>
  <si>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</si>
  <si>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</si>
  <si>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</si>
  <si>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</si>
  <si>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</si>
  <si>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</si>
  <si>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</si>
  <si>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</si>
  <si>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</si>
  <si>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</si>
  <si>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</si>
  <si>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</si>
  <si>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</si>
  <si>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</si>
  <si>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</si>
  <si>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</si>
  <si>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</si>
  <si>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</si>
  <si>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</si>
  <si>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</si>
  <si>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</si>
  <si>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</si>
  <si>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</si>
  <si>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</si>
  <si>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</si>
  <si>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</si>
  <si>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</si>
  <si>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</si>
  <si>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</si>
  <si>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</si>
  <si>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</si>
  <si>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</si>
  <si>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</si>
  <si>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</si>
  <si>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</si>
  <si>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</si>
  <si>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</si>
  <si>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</si>
  <si>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</si>
  <si>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</si>
  <si>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</si>
  <si>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</si>
  <si>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</si>
  <si>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</si>
  <si>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</si>
  <si>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</si>
  <si>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</si>
  <si>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</si>
  <si>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</si>
  <si>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</si>
  <si>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</si>
  <si>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</si>
  <si>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</si>
  <si>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</si>
  <si>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</si>
  <si>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</si>
  <si>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</si>
  <si>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</si>
  <si>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</si>
  <si>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</si>
  <si>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</si>
  <si>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</si>
  <si>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</si>
  <si>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</si>
  <si>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</si>
  <si>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</si>
  <si>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</si>
  <si>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</si>
  <si>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</si>
  <si>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</si>
  <si>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</si>
  <si>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</si>
  <si>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</si>
  <si>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</si>
  <si>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</si>
  <si>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</si>
  <si>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</si>
  <si>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</si>
  <si>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</si>
  <si>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</si>
  <si>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</si>
  <si>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</si>
  <si>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</si>
  <si>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</si>
  <si>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</si>
  <si>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</si>
  <si>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</si>
  <si>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</si>
  <si>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</si>
  <si>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</si>
  <si>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</si>
  <si>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</si>
  <si>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</si>
  <si>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</si>
  <si>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</si>
  <si>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</si>
  <si>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</si>
  <si>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</si>
  <si>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</si>
  <si>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</si>
  <si>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</si>
  <si>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</si>
  <si>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</si>
  <si>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</si>
  <si>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</si>
  <si>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</si>
  <si>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</si>
  <si>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</si>
  <si>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</si>
  <si>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</si>
  <si>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</si>
  <si>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</si>
  <si>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</si>
  <si>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</si>
  <si>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</si>
  <si>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</si>
  <si>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</si>
  <si>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</si>
  <si>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</si>
  <si>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</si>
  <si>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</si>
  <si>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</si>
  <si>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</si>
  <si>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</si>
  <si>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</si>
  <si>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</si>
  <si>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</si>
  <si>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</si>
  <si>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</si>
  <si>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</si>
  <si>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</si>
  <si>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</si>
  <si>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</si>
  <si>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</si>
  <si>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</si>
  <si>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</si>
  <si>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</si>
  <si>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</si>
  <si>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</si>
  <si>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</si>
  <si>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</si>
  <si>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</si>
  <si>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</si>
  <si>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</si>
  <si>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</si>
  <si>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</si>
  <si>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</si>
  <si>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</si>
  <si>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</si>
  <si>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</si>
  <si>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</si>
  <si>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</si>
  <si>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</si>
  <si>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</si>
  <si>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</si>
  <si>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</si>
  <si>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</si>
  <si>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</si>
  <si>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</si>
  <si>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</si>
  <si>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</si>
  <si>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</si>
  <si>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</si>
  <si>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</si>
  <si>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</si>
  <si>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</si>
  <si>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</si>
  <si>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</si>
  <si>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</si>
  <si>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</si>
  <si>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</si>
  <si>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</si>
  <si>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</si>
  <si>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</si>
  <si>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</si>
  <si>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</si>
  <si>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</si>
  <si>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</si>
  <si>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</si>
  <si>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</si>
  <si>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</si>
  <si>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</si>
  <si>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</si>
  <si>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</si>
  <si>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</si>
  <si>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</si>
  <si>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</si>
  <si>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</si>
  <si>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</si>
  <si>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</si>
  <si>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</si>
  <si>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</si>
  <si>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</si>
  <si>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</si>
  <si>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</si>
  <si>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</si>
  <si>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</si>
  <si>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</si>
  <si>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</si>
  <si>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</si>
  <si>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</si>
  <si>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</si>
  <si>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</si>
  <si>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</si>
  <si>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</si>
  <si>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</si>
  <si>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</si>
  <si>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</si>
  <si>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</si>
  <si>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</si>
  <si>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</si>
  <si>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</si>
  <si>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</si>
  <si>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</si>
  <si>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</si>
  <si>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</si>
  <si>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</si>
  <si>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</si>
  <si>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</si>
  <si>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</si>
  <si>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</si>
  <si>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</si>
  <si>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</si>
  <si>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</si>
  <si>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</si>
  <si>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</si>
  <si>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</si>
  <si>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</si>
  <si>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</si>
  <si>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</si>
  <si>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</si>
  <si>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</si>
  <si>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</si>
  <si>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</si>
  <si>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</si>
  <si>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</si>
  <si>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</si>
  <si>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</si>
  <si>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</si>
  <si>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</si>
  <si>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</si>
  <si>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</si>
  <si>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</si>
  <si>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</si>
  <si>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</si>
  <si>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</si>
  <si>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</si>
  <si>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</si>
  <si>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</si>
  <si>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</si>
  <si>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</si>
  <si>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</si>
  <si>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</si>
  <si>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</si>
  <si>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</si>
  <si>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</si>
  <si>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</si>
  <si>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</si>
  <si>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</si>
  <si>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</si>
  <si>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</si>
  <si>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</si>
  <si>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</si>
  <si>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</si>
  <si>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</si>
  <si>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</si>
  <si>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</si>
  <si>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</si>
  <si>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</si>
  <si>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</si>
  <si>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</si>
  <si>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</si>
  <si>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</si>
  <si>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</si>
  <si>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</si>
  <si>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</si>
  <si>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</si>
  <si>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</si>
  <si>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</si>
  <si>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</si>
  <si>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</si>
  <si>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</si>
  <si>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</si>
  <si>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</si>
  <si>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</si>
  <si>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</si>
  <si>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</si>
  <si>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</si>
  <si>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</si>
  <si>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</si>
  <si>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</si>
  <si>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</si>
  <si>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</si>
  <si>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</si>
  <si>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</si>
  <si>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</si>
  <si>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</si>
  <si>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</si>
  <si>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</si>
  <si>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</si>
  <si>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</si>
  <si>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</si>
  <si>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</si>
  <si>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</si>
  <si>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</si>
  <si>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</si>
  <si>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</si>
  <si>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</si>
  <si>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</si>
  <si>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</si>
  <si>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</si>
  <si>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</si>
  <si>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</si>
  <si>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</si>
  <si>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</si>
  <si>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</si>
  <si>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</si>
  <si>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</si>
  <si>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</si>
  <si>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</si>
  <si>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</si>
  <si>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</si>
  <si>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</si>
  <si>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</si>
  <si>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</si>
  <si>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</si>
  <si>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</si>
  <si>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</si>
  <si>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</si>
  <si>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</si>
  <si>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</si>
  <si>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</si>
  <si>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</si>
  <si>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</si>
  <si>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</si>
  <si>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</si>
  <si>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</si>
  <si>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</si>
  <si>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</si>
  <si>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</si>
  <si>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</si>
  <si>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</si>
  <si>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</si>
  <si>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</si>
  <si>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</si>
  <si>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</si>
  <si>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</si>
  <si>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</si>
  <si>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</si>
  <si>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</si>
  <si>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</si>
  <si>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</si>
  <si>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</si>
  <si>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</si>
  <si>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</si>
  <si>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</si>
  <si>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</si>
  <si>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</si>
  <si>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</si>
  <si>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</si>
  <si>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</si>
  <si>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</si>
  <si>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</si>
  <si>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</si>
  <si>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</si>
  <si>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</si>
  <si>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</si>
  <si>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</si>
  <si>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</si>
  <si>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</si>
  <si>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</si>
  <si>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</si>
  <si>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</si>
  <si>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</si>
  <si>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</si>
  <si>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</si>
  <si>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</si>
  <si>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</si>
  <si>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</si>
  <si>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</si>
  <si>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</si>
  <si>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</si>
  <si>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</si>
  <si>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</si>
  <si>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</si>
  <si>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</si>
  <si>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</si>
  <si>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</si>
  <si>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</si>
  <si>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</si>
  <si>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</si>
  <si>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</si>
  <si>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</si>
  <si>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</si>
  <si>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</si>
  <si>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</si>
  <si>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</si>
  <si>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</si>
  <si>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</si>
  <si>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</si>
  <si>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</si>
  <si>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</si>
  <si>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</si>
  <si>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</si>
  <si>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</si>
  <si>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</si>
  <si>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</si>
  <si>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</si>
  <si>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</si>
  <si>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</si>
  <si>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</si>
  <si>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</si>
  <si>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</si>
  <si>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</si>
  <si>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</si>
  <si>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</si>
  <si>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</si>
  <si>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</si>
  <si>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</si>
  <si>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</si>
  <si>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</si>
  <si>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</si>
  <si>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</si>
  <si>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</si>
  <si>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</si>
  <si>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</si>
  <si>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</si>
  <si>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</si>
  <si>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</si>
  <si>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</si>
  <si>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</si>
  <si>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</si>
  <si>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</si>
  <si>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</si>
  <si>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</si>
  <si>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</si>
  <si>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</si>
  <si>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</si>
  <si>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</si>
  <si>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</si>
  <si>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</si>
  <si>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</si>
  <si>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</si>
  <si>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</si>
  <si>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</si>
  <si>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</si>
  <si>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</si>
  <si>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</si>
  <si>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</si>
  <si>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</si>
  <si>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</si>
  <si>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</si>
  <si>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</si>
  <si>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</si>
  <si>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</si>
  <si>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</si>
  <si>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</si>
  <si>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</si>
  <si>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</si>
  <si>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</si>
  <si>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</si>
  <si>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</si>
  <si>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</si>
  <si>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</si>
  <si>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</si>
  <si>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</si>
  <si>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</si>
  <si>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</si>
  <si>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</si>
  <si>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</si>
  <si>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</si>
  <si>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</si>
  <si>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</si>
  <si>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</si>
  <si>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</si>
  <si>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</si>
  <si>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</si>
  <si>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</si>
  <si>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</si>
  <si>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</si>
  <si>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</si>
  <si>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</si>
  <si>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</si>
  <si>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</si>
  <si>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</si>
  <si>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</si>
  <si>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</si>
  <si>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</si>
  <si>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</si>
  <si>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</si>
  <si>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</si>
  <si>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</si>
  <si>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</si>
  <si>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</si>
  <si>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</si>
  <si>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</si>
  <si>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</si>
  <si>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</si>
  <si>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</si>
  <si>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</si>
  <si>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</si>
  <si>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</si>
  <si>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</si>
  <si>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</si>
  <si>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</si>
  <si>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</si>
  <si>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</si>
  <si>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</si>
  <si>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</si>
  <si>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</si>
  <si>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</si>
  <si>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</si>
  <si>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</si>
  <si>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</si>
  <si>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</si>
  <si>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</si>
  <si>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</si>
  <si>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</si>
  <si>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</si>
  <si>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</si>
  <si>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</si>
  <si>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</si>
  <si>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</si>
  <si>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</si>
  <si>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</si>
  <si>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</si>
  <si>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</si>
  <si>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</si>
  <si>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</si>
  <si>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</si>
  <si>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</si>
  <si>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</si>
  <si>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</si>
  <si>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</si>
  <si>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</si>
  <si>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</si>
  <si>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</si>
  <si>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</si>
  <si>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</si>
  <si>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</si>
  <si>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</si>
  <si>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</si>
  <si>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</si>
  <si>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</si>
  <si>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</si>
  <si>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</si>
  <si>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</si>
  <si>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</si>
  <si>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</si>
  <si>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</si>
  <si>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</si>
  <si>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</si>
  <si>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</si>
  <si>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</si>
  <si>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</si>
  <si>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</si>
  <si>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</si>
  <si>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</si>
  <si>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</si>
  <si>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</si>
  <si>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</si>
  <si>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</si>
  <si>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</si>
  <si>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</si>
  <si>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</si>
  <si>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</si>
  <si>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</si>
  <si>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</si>
  <si>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</si>
  <si>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</si>
  <si>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</si>
  <si>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</si>
  <si>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</si>
  <si>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</si>
  <si>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</si>
  <si>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</si>
  <si>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</si>
  <si>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</si>
  <si>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</si>
  <si>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</si>
  <si>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</si>
  <si>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</si>
  <si>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</si>
  <si>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</si>
  <si>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</si>
  <si>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</si>
  <si>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</si>
  <si>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</si>
  <si>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</si>
  <si>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</si>
  <si>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</si>
  <si>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</si>
  <si>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</si>
  <si>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</si>
  <si>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</si>
  <si>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</si>
  <si>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</si>
  <si>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</si>
  <si>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</si>
  <si>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</si>
  <si>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</si>
  <si>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</si>
  <si>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</si>
  <si>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</si>
  <si>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</si>
  <si>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</si>
  <si>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</si>
  <si>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</si>
  <si>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</si>
  <si>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</si>
  <si>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</si>
  <si>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</si>
  <si>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</si>
  <si>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</si>
  <si>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</si>
  <si>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</si>
  <si>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</si>
  <si>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</si>
  <si>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</si>
  <si>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</si>
  <si>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</si>
  <si>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</si>
  <si>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</si>
  <si>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</si>
  <si>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</si>
  <si>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</si>
  <si>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</si>
  <si>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</si>
  <si>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</si>
  <si>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</si>
  <si>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</si>
  <si>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</si>
  <si>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</si>
  <si>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</si>
  <si>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</si>
  <si>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</si>
  <si>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</si>
  <si>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</si>
  <si>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</si>
  <si>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</si>
  <si>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</si>
  <si>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</si>
  <si>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</si>
  <si>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</si>
  <si>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</si>
  <si>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</si>
  <si>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</si>
  <si>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</si>
  <si>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</si>
  <si>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</si>
  <si>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</si>
  <si>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</si>
  <si>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</si>
  <si>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</si>
  <si>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</si>
  <si>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</si>
  <si>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</si>
  <si>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</si>
  <si>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</si>
  <si>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</si>
  <si>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</si>
  <si>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</si>
  <si>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</si>
  <si>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</si>
  <si>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</si>
  <si>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</si>
  <si>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</si>
  <si>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</si>
  <si>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</si>
  <si>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</si>
  <si>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</si>
  <si>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</si>
  <si>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</si>
  <si>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</si>
  <si>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</si>
  <si>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</si>
  <si>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</si>
  <si>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</si>
  <si>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</si>
  <si>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</si>
  <si>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</si>
  <si>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</si>
  <si>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</si>
  <si>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</si>
  <si>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</si>
  <si>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</si>
  <si>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</si>
  <si>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</si>
  <si>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</si>
  <si>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</si>
  <si>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</si>
  <si>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</si>
  <si>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</si>
  <si>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</si>
  <si>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</si>
  <si>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</si>
  <si>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</si>
  <si>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</si>
  <si>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</si>
  <si>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</si>
  <si>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</si>
  <si>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</si>
  <si>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</si>
  <si>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</si>
  <si>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</si>
  <si>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</si>
  <si>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</si>
  <si>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</si>
  <si>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</si>
  <si>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</si>
  <si>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</si>
  <si>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</si>
  <si>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</si>
  <si>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</si>
  <si>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</si>
  <si>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</si>
  <si>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</si>
  <si>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</si>
  <si>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</si>
  <si>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</si>
  <si>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</si>
  <si>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</si>
  <si>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</si>
  <si>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</si>
  <si>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</si>
  <si>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</si>
  <si>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</si>
  <si>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</si>
  <si>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</si>
  <si>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</si>
  <si>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</si>
  <si>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</si>
  <si>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</si>
  <si>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</si>
  <si>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</si>
  <si>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</si>
  <si>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</si>
  <si>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</si>
  <si>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</si>
  <si>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</si>
  <si>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</si>
  <si>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</si>
  <si>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</si>
  <si>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</si>
  <si>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</si>
  <si>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</si>
  <si>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</si>
  <si>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</si>
  <si>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</si>
  <si>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</si>
  <si>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</si>
  <si>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</si>
  <si>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</si>
  <si>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</si>
  <si>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</si>
  <si>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</si>
  <si>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</si>
  <si>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</si>
  <si>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</si>
  <si>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</si>
  <si>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</si>
  <si>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</si>
  <si>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</si>
  <si>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</si>
  <si>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</si>
  <si>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</si>
  <si>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</si>
  <si>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</si>
  <si>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</si>
  <si>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</si>
  <si>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</si>
  <si>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</si>
  <si>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</si>
  <si>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</si>
  <si>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</si>
  <si>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</si>
  <si>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</si>
  <si>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</si>
  <si>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</si>
  <si>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</si>
  <si>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</si>
  <si>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</si>
  <si>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</si>
  <si>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</si>
  <si>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</si>
  <si>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</si>
  <si>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</si>
  <si>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</si>
  <si>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</si>
  <si>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</si>
  <si>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</si>
  <si>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</si>
  <si>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</si>
  <si>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</si>
  <si>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</si>
  <si>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</si>
  <si>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</si>
  <si>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</si>
  <si>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</si>
  <si>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</si>
  <si>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</si>
  <si>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</si>
  <si>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</si>
  <si>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</si>
  <si>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</si>
  <si>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</si>
  <si>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</si>
  <si>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</si>
  <si>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</si>
  <si>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</si>
  <si>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</si>
  <si>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</si>
  <si>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</si>
  <si>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</si>
  <si>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</si>
  <si>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</si>
  <si>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</si>
  <si>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</si>
  <si>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</si>
  <si>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</si>
  <si>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</si>
  <si>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</si>
  <si>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</si>
  <si>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</si>
  <si>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</si>
  <si>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</si>
  <si>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</si>
  <si>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</si>
  <si>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</si>
  <si>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</si>
  <si>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</si>
  <si>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</si>
  <si>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</si>
  <si>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</si>
  <si>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</si>
  <si>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</si>
  <si>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</si>
  <si>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</si>
  <si>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</si>
  <si>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</si>
  <si>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</si>
  <si>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</si>
  <si>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</si>
  <si>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</si>
  <si>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</si>
  <si>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</si>
  <si>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</si>
  <si>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</si>
  <si>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</si>
  <si>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</si>
  <si>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</si>
  <si>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</si>
  <si>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</si>
  <si>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</si>
  <si>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</si>
  <si>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</si>
  <si>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</si>
  <si>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</si>
  <si>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</si>
  <si>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</si>
  <si>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</si>
  <si>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</si>
  <si>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</si>
  <si>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</si>
  <si>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</si>
  <si>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</si>
  <si>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</si>
  <si>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</si>
  <si>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</si>
  <si>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</si>
  <si>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</si>
  <si>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</si>
  <si>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</si>
  <si>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</si>
  <si>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</si>
  <si>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</si>
  <si>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</si>
  <si>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</si>
  <si>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</si>
  <si>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</si>
  <si>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</si>
  <si>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</si>
  <si>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</si>
  <si>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</si>
  <si>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</si>
  <si>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</si>
  <si>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</si>
  <si>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</si>
  <si>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</si>
  <si>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</si>
  <si>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</si>
  <si>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</si>
  <si>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</si>
  <si>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</si>
  <si>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</si>
  <si>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</si>
  <si>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</si>
  <si>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</si>
  <si>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</si>
  <si>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</si>
  <si>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</si>
  <si>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</si>
  <si>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</si>
  <si>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</si>
  <si>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</si>
  <si>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</si>
  <si>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</si>
  <si>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</si>
  <si>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</si>
  <si>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</si>
  <si>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</si>
  <si>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</si>
  <si>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</si>
  <si>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</si>
  <si>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</si>
  <si>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</si>
  <si>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</si>
  <si>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</si>
  <si>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</si>
  <si>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</si>
  <si>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</si>
  <si>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</si>
  <si>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</si>
  <si>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</si>
  <si>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</si>
  <si>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</si>
  <si>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</si>
  <si>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</si>
  <si>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</si>
  <si>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</si>
  <si>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</si>
  <si>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</si>
  <si>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</si>
  <si>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</si>
  <si>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</si>
  <si>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</si>
  <si>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</si>
  <si>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</si>
  <si>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</si>
  <si>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</si>
  <si>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</si>
  <si>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</si>
  <si>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</si>
  <si>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</si>
  <si>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</si>
  <si>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</si>
  <si>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</si>
  <si>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</si>
  <si>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</si>
  <si>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</si>
  <si>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</si>
  <si>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</si>
  <si>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</si>
  <si>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</si>
  <si>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</si>
  <si>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</si>
  <si>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</si>
  <si>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</si>
  <si>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</si>
  <si>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</si>
  <si>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</si>
  <si>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</si>
  <si>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</si>
  <si>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</si>
  <si>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</si>
  <si>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</si>
  <si>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</si>
  <si>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</si>
  <si>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</si>
  <si>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</si>
  <si>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</si>
  <si>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</si>
  <si>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</si>
  <si>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</si>
  <si>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</si>
  <si>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</si>
  <si>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</si>
  <si>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</si>
  <si>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</si>
  <si>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</si>
  <si>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</si>
  <si>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</si>
  <si>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</si>
  <si>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</si>
  <si>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</si>
  <si>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</si>
  <si>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</si>
  <si>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</si>
  <si>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</si>
  <si>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</si>
  <si>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</si>
  <si>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</si>
  <si>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</si>
  <si>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</si>
  <si>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</si>
  <si>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</si>
  <si>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</si>
  <si>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</si>
  <si>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</si>
  <si>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</si>
  <si>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</si>
  <si>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</si>
  <si>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</si>
  <si>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</si>
  <si>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</si>
  <si>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</si>
  <si>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</si>
  <si>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</si>
  <si>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</si>
  <si>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</si>
  <si>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</si>
  <si>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</si>
  <si>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</si>
  <si>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</si>
  <si>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</si>
  <si>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</si>
  <si>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</si>
  <si>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</si>
  <si>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</si>
  <si>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</si>
  <si>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</si>
  <si>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</si>
  <si>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</si>
  <si>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</si>
  <si>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</si>
  <si>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</si>
  <si>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</si>
  <si>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</si>
  <si>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</si>
  <si>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</si>
  <si>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</si>
  <si>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</si>
  <si>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</si>
  <si>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</si>
  <si>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</si>
  <si>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</si>
  <si>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</si>
  <si>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</si>
  <si>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</si>
  <si>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</si>
  <si>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</si>
  <si>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</si>
  <si>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</si>
  <si>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</si>
  <si>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</si>
  <si>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</si>
  <si>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</si>
  <si>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</si>
  <si>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</si>
  <si>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</si>
  <si>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</si>
  <si>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</si>
  <si>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</si>
  <si>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</si>
  <si>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</si>
  <si>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</si>
  <si>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</si>
  <si>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</si>
  <si>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</si>
  <si>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</si>
  <si>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</si>
  <si>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</si>
  <si>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</si>
  <si>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</si>
  <si>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</si>
  <si>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</si>
  <si>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</si>
  <si>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</si>
  <si>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</si>
  <si>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</si>
  <si>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</si>
  <si>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</si>
  <si>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</si>
  <si>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</si>
  <si>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</si>
  <si>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</si>
  <si>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</si>
  <si>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</si>
  <si>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</si>
  <si>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</si>
  <si>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</si>
  <si>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</si>
  <si>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</si>
  <si>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</si>
  <si>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</si>
  <si>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</si>
  <si>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</si>
  <si>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</si>
  <si>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</si>
  <si>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</si>
  <si>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</si>
  <si>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</si>
  <si>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</si>
  <si>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</si>
  <si>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</si>
  <si>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</si>
  <si>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</si>
  <si>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</si>
  <si>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</si>
  <si>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</si>
  <si>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</si>
  <si>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</si>
  <si>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</si>
  <si>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</si>
  <si>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</si>
  <si>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</si>
  <si>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</si>
  <si>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</si>
  <si>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</si>
  <si>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</si>
  <si>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</si>
  <si>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</si>
  <si>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</si>
  <si>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</si>
  <si>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</si>
  <si>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</si>
  <si>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</si>
  <si>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</si>
  <si>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</si>
  <si>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</si>
  <si>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</si>
  <si>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</si>
  <si>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</si>
  <si>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</si>
  <si>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</si>
  <si>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</si>
  <si>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</si>
  <si>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</si>
  <si>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</si>
  <si>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</si>
  <si>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</si>
  <si>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</si>
  <si>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</si>
  <si>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</si>
  <si>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</si>
  <si>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</si>
  <si>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</si>
  <si>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</si>
  <si>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</si>
  <si>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</si>
  <si>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</si>
  <si>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</si>
  <si>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</si>
  <si>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</si>
  <si>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</si>
  <si>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</si>
  <si>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</si>
  <si>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</si>
  <si>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</si>
  <si>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</si>
  <si>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</si>
  <si>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</si>
  <si>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</si>
  <si>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</si>
  <si>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</si>
  <si>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</si>
  <si>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</si>
  <si>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</si>
  <si>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</si>
  <si>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</si>
  <si>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</si>
  <si>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</si>
  <si>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</si>
  <si>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</si>
  <si>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</si>
  <si>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</si>
  <si>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</si>
  <si>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</si>
  <si>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</si>
  <si>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</si>
  <si>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</si>
  <si>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</si>
  <si>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</si>
  <si>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</si>
  <si>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</si>
  <si>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</si>
  <si>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</si>
  <si>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</si>
  <si>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</si>
  <si>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</si>
  <si>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</si>
  <si>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</si>
  <si>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</si>
  <si>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</si>
  <si>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</si>
  <si>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</si>
  <si>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</si>
  <si>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</si>
  <si>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</si>
  <si>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</si>
  <si>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</si>
  <si>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</si>
  <si>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</si>
  <si>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</si>
  <si>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</si>
  <si>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</si>
  <si>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</si>
  <si>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</si>
  <si>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</si>
  <si>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</si>
  <si>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</si>
  <si>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</si>
  <si>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</si>
  <si>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</si>
  <si>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</si>
  <si>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</si>
  <si>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</si>
  <si>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</si>
  <si>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</si>
  <si>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</si>
  <si>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</si>
  <si>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</si>
  <si>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</si>
  <si>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</si>
  <si>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</si>
  <si>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</si>
  <si>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</si>
  <si>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</si>
  <si>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</si>
  <si>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</si>
  <si>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</si>
  <si>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</si>
  <si>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</si>
  <si>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</si>
  <si>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</si>
  <si>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</si>
  <si>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</si>
  <si>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</si>
  <si>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</si>
  <si>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</si>
  <si>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</si>
  <si>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</si>
  <si>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</si>
  <si>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</si>
  <si>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</si>
  <si>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</si>
  <si>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</si>
  <si>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</si>
  <si>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</si>
  <si>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</si>
  <si>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</si>
  <si>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</si>
  <si>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</si>
  <si>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</si>
  <si>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</si>
  <si>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</si>
  <si>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</si>
  <si>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</si>
  <si>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</si>
  <si>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</si>
  <si>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</si>
  <si>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</si>
  <si>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</si>
  <si>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</si>
  <si>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</si>
  <si>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</si>
  <si>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</si>
  <si>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</si>
  <si>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</si>
  <si>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</si>
  <si>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</si>
  <si>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</si>
  <si>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</si>
  <si>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</si>
  <si>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</si>
  <si>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</si>
  <si>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</si>
  <si>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</si>
  <si>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</si>
  <si>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</si>
  <si>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</si>
  <si>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</si>
  <si>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</si>
  <si>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</si>
  <si>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</si>
  <si>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</si>
  <si>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</si>
  <si>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</si>
  <si>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</si>
  <si>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</si>
  <si>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</si>
  <si>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</si>
  <si>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</si>
  <si>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</si>
  <si>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</si>
  <si>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</si>
  <si>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</si>
  <si>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</si>
  <si>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</si>
  <si>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</si>
  <si>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</si>
  <si>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</si>
  <si>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</si>
  <si>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</si>
  <si>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</si>
  <si>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</si>
  <si>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</si>
  <si>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</si>
  <si>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</si>
  <si>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</si>
  <si>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</si>
  <si>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</si>
  <si>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</si>
  <si>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</si>
  <si>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</si>
  <si>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</si>
  <si>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</si>
  <si>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</si>
  <si>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</si>
  <si>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</si>
  <si>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</si>
  <si>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</si>
  <si>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</si>
  <si>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</si>
  <si>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</si>
  <si>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</si>
  <si>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</si>
  <si>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</si>
  <si>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</si>
  <si>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</si>
  <si>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</si>
  <si>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</si>
  <si>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</si>
  <si>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</si>
  <si>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</si>
  <si>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</si>
  <si>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</si>
  <si>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</si>
  <si>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</si>
  <si>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</si>
  <si>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</si>
  <si>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</si>
  <si>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</si>
  <si>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</si>
  <si>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</si>
  <si>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</si>
  <si>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</si>
  <si>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</si>
  <si>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</si>
  <si>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</si>
  <si>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</si>
  <si>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</si>
  <si>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</si>
  <si>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</si>
  <si>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</si>
  <si>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</si>
  <si>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</si>
  <si>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</si>
  <si>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</si>
  <si>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</si>
  <si>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</si>
  <si>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</si>
  <si>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</si>
  <si>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</si>
  <si>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</si>
  <si>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</si>
  <si>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</si>
  <si>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</si>
  <si>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</si>
  <si>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</si>
  <si>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</si>
  <si>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</si>
  <si>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</si>
  <si>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</si>
  <si>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</si>
  <si>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</si>
  <si>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</si>
  <si>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</si>
  <si>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</si>
  <si>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</si>
  <si>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</si>
  <si>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</si>
  <si>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</si>
  <si>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</si>
  <si>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</si>
  <si>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</si>
  <si>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</si>
  <si>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</si>
  <si>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</si>
  <si>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</si>
  <si>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</si>
  <si>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</si>
  <si>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</si>
  <si>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</si>
  <si>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</si>
  <si>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</si>
  <si>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</si>
  <si>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</si>
  <si>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</si>
  <si>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</si>
  <si>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</si>
  <si>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</si>
  <si>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</si>
  <si>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</si>
  <si>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</si>
  <si>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</si>
  <si>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</si>
  <si>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</si>
  <si>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</si>
  <si>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</si>
  <si>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</si>
  <si>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</si>
  <si>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</si>
  <si>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</si>
  <si>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</si>
  <si>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</si>
  <si>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</si>
  <si>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</si>
  <si>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</si>
  <si>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</si>
  <si>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</si>
  <si>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</si>
  <si>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</si>
  <si>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</si>
  <si>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</si>
  <si>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</si>
  <si>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</si>
  <si>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</si>
  <si>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</si>
  <si>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</si>
  <si>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</si>
  <si>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</si>
  <si>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</si>
  <si>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</si>
  <si>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</si>
  <si>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</si>
  <si>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</si>
  <si>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</si>
  <si>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</si>
  <si>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</si>
  <si>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</si>
  <si>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</si>
  <si>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</si>
  <si>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</si>
  <si>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</si>
  <si>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</si>
  <si>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</si>
  <si>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</si>
  <si>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</si>
  <si>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</si>
  <si>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</si>
  <si>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</si>
  <si>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</si>
  <si>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</si>
  <si>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</si>
  <si>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</si>
  <si>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</si>
  <si>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</si>
  <si>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</si>
  <si>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</si>
  <si>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</si>
  <si>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</si>
  <si>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</si>
  <si>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</si>
  <si>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</si>
  <si>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</si>
  <si>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</si>
  <si>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</si>
  <si>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</si>
  <si>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</si>
  <si>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</si>
  <si>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</si>
  <si>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</si>
  <si>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</si>
  <si>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</si>
  <si>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</si>
  <si>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</si>
  <si>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</si>
  <si>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</si>
  <si>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</si>
  <si>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</si>
  <si>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</si>
  <si>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</si>
  <si>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</si>
  <si>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</si>
  <si>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</si>
  <si>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</si>
  <si>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</si>
  <si>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</si>
  <si>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</si>
  <si>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</si>
  <si>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</si>
  <si>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</si>
  <si>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</si>
  <si>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</si>
  <si>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</si>
  <si>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</si>
  <si>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</si>
  <si>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</si>
  <si>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</si>
  <si>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</si>
  <si>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</si>
  <si>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</si>
  <si>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</si>
  <si>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</si>
  <si>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</si>
  <si>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</si>
  <si>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</si>
  <si>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</si>
  <si>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</si>
  <si>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</si>
  <si>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</si>
  <si>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</si>
  <si>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</si>
  <si>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</si>
  <si>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</si>
  <si>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</si>
  <si>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</si>
  <si>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</si>
  <si>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</si>
  <si>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</si>
  <si>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</si>
  <si>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</si>
  <si>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</si>
  <si>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</si>
  <si>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</si>
  <si>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</si>
  <si>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</si>
  <si>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</si>
  <si>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</si>
  <si>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</si>
  <si>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</si>
  <si>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</si>
  <si>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</si>
  <si>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</si>
  <si>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</si>
  <si>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</si>
  <si>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</si>
  <si>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</si>
  <si>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</si>
  <si>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</si>
  <si>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</si>
  <si>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</si>
  <si>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</si>
  <si>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</si>
  <si>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</si>
  <si>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</si>
  <si>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</si>
  <si>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</si>
  <si>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</si>
  <si>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</si>
  <si>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</si>
  <si>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</si>
  <si>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</si>
  <si>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</si>
  <si>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</si>
  <si>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</si>
  <si>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</si>
  <si>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</si>
  <si>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</si>
  <si>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</si>
  <si>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</si>
  <si>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</si>
  <si>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</si>
  <si>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</si>
  <si>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</si>
  <si>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</si>
  <si>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</si>
  <si>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</si>
  <si>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</si>
  <si>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</si>
  <si>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</si>
  <si>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</si>
  <si>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</si>
  <si>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</si>
  <si>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</si>
  <si>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</si>
  <si>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</si>
  <si>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</si>
  <si>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</si>
  <si>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</si>
  <si>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</si>
  <si>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</si>
  <si>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</si>
  <si>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</si>
  <si>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</si>
  <si>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</si>
  <si>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</si>
  <si>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</si>
  <si>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</si>
  <si>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</si>
  <si>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</si>
  <si>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</si>
  <si>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</si>
  <si>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</si>
  <si>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</si>
  <si>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</si>
  <si>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</si>
  <si>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</si>
  <si>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</si>
  <si>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</si>
  <si>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</si>
  <si>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</si>
  <si>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</si>
  <si>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</si>
  <si>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</si>
  <si>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</si>
  <si>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</si>
  <si>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</si>
  <si>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</si>
  <si>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</si>
  <si>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</si>
  <si>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</si>
  <si>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</si>
  <si>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</si>
  <si>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</si>
  <si>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</si>
  <si>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</si>
  <si>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</si>
  <si>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</si>
  <si>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</si>
  <si>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</si>
  <si>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</si>
  <si>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</si>
  <si>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</si>
  <si>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</si>
  <si>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</si>
  <si>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</si>
  <si>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</si>
  <si>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</si>
  <si>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</si>
  <si>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</si>
  <si>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</si>
  <si>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</si>
  <si>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</si>
  <si>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</si>
  <si>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</si>
  <si>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</si>
  <si>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</si>
  <si>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</si>
  <si>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</si>
  <si>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</si>
  <si>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</si>
  <si>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</si>
  <si>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</si>
  <si>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</si>
  <si>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</si>
  <si>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</si>
  <si>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</si>
  <si>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</si>
  <si>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</si>
  <si>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</si>
  <si>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</si>
  <si>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</si>
  <si>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</si>
  <si>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</si>
  <si>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</si>
  <si>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</si>
  <si>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</si>
  <si>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</si>
  <si>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</si>
  <si>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</si>
  <si>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</si>
  <si>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</si>
  <si>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</si>
  <si>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</si>
  <si>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</si>
  <si>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</si>
  <si>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</si>
  <si>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</si>
  <si>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</si>
  <si>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</si>
  <si>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</si>
  <si>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</si>
  <si>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</si>
  <si>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</si>
  <si>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</si>
  <si>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</si>
  <si>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</si>
  <si>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</si>
  <si>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</si>
  <si>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</si>
  <si>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</si>
  <si>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</si>
  <si>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</si>
  <si>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</si>
  <si>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</si>
  <si>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</si>
  <si>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</si>
  <si>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</si>
  <si>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</si>
  <si>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</si>
  <si>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</si>
  <si>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</si>
  <si>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</si>
  <si>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</si>
  <si>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</si>
  <si>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</si>
  <si>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</si>
  <si>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</si>
  <si>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</si>
  <si>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</si>
  <si>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</si>
  <si>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</si>
  <si>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</si>
  <si>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</si>
  <si>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</si>
  <si>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</si>
  <si>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</si>
  <si>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</si>
  <si>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</si>
  <si>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</si>
  <si>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</si>
  <si>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</si>
  <si>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</si>
  <si>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</si>
  <si>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</si>
  <si>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</si>
  <si>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</si>
  <si>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</si>
  <si>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</si>
  <si>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</si>
  <si>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</si>
  <si>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</si>
  <si>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</si>
  <si>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</si>
  <si>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</si>
  <si>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</si>
  <si>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</si>
  <si>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</si>
  <si>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</si>
  <si>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</si>
  <si>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</si>
  <si>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</si>
  <si>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</si>
  <si>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</si>
  <si>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</si>
  <si>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</si>
  <si>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</si>
  <si>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</si>
  <si>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</si>
  <si>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</si>
  <si>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</si>
  <si>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</si>
  <si>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</si>
  <si>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</si>
  <si>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</si>
  <si>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</si>
  <si>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</si>
  <si>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</si>
  <si>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</si>
  <si>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</si>
  <si>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</si>
  <si>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</si>
  <si>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</si>
  <si>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</si>
  <si>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</si>
  <si>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</si>
  <si>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</si>
  <si>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</si>
  <si>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</si>
  <si>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</si>
  <si>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</si>
  <si>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</si>
  <si>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</si>
  <si>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</si>
  <si>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</si>
  <si>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</si>
  <si>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</si>
  <si>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</si>
  <si>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</si>
  <si>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</si>
  <si>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</si>
  <si>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</si>
  <si>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</si>
  <si>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</si>
  <si>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</si>
  <si>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</si>
  <si>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</si>
  <si>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</si>
  <si>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</si>
  <si>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</si>
  <si>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</si>
  <si>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</si>
  <si>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</si>
  <si>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</si>
  <si>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</si>
  <si>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</si>
  <si>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</si>
  <si>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</si>
  <si>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</si>
  <si>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</si>
  <si>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</si>
  <si>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</si>
  <si>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</si>
  <si>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</si>
  <si>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</si>
  <si>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</si>
  <si>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</si>
  <si>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</si>
  <si>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</si>
  <si>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</si>
  <si>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</si>
  <si>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</si>
  <si>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</si>
  <si>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</si>
  <si>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</si>
  <si>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</si>
  <si>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</si>
  <si>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</si>
  <si>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</si>
  <si>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</si>
  <si>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</si>
  <si>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</si>
  <si>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</si>
  <si>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</si>
  <si>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</si>
  <si>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</si>
  <si>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</si>
  <si>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</si>
  <si>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</si>
  <si>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</si>
  <si>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</si>
  <si>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</si>
  <si>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</si>
  <si>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</si>
  <si>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</si>
  <si>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</si>
  <si>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</si>
  <si>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</si>
  <si>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</si>
  <si>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</si>
  <si>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</si>
  <si>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</si>
  <si>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</si>
  <si>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</si>
  <si>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</si>
  <si>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</si>
  <si>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</si>
  <si>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</si>
  <si>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</si>
  <si>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</si>
  <si>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</si>
  <si>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</si>
  <si>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</si>
  <si>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</si>
  <si>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</si>
  <si>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</si>
  <si>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</si>
  <si>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</si>
  <si>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</si>
  <si>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</si>
  <si>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</si>
  <si>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</si>
  <si>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</si>
  <si>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</si>
  <si>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</si>
  <si>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</si>
  <si>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</si>
  <si>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</si>
  <si>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</si>
  <si>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</si>
  <si>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</si>
  <si>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</si>
  <si>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</si>
  <si>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</si>
  <si>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</si>
  <si>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</si>
  <si>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</si>
  <si>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</si>
  <si>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</si>
  <si>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</si>
  <si>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</si>
  <si>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</si>
  <si>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</si>
  <si>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</si>
  <si>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</si>
  <si>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</si>
  <si>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</si>
  <si>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</si>
  <si>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</si>
  <si>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</si>
  <si>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</si>
  <si>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</si>
  <si>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</si>
  <si>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</si>
  <si>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</si>
  <si>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</si>
  <si>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</si>
  <si>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</si>
  <si>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</si>
  <si>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</si>
  <si>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</si>
  <si>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</si>
  <si>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</si>
  <si>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</si>
  <si>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</si>
  <si>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</si>
  <si>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</si>
  <si>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</si>
  <si>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</si>
  <si>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</si>
  <si>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</si>
  <si>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</si>
  <si>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</si>
  <si>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</si>
  <si>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</si>
  <si>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</si>
  <si>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</si>
  <si>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</si>
  <si>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</si>
  <si>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</si>
  <si>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</si>
  <si>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</si>
  <si>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</si>
  <si>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</si>
  <si>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</si>
  <si>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</si>
  <si>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</si>
  <si>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</si>
  <si>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</si>
  <si>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</si>
  <si>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</si>
  <si>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</si>
  <si>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</si>
  <si>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</si>
  <si>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</si>
  <si>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</si>
  <si>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</si>
  <si>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</si>
  <si>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</si>
  <si>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</si>
  <si>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</si>
  <si>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</si>
  <si>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</si>
  <si>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</si>
  <si>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</si>
  <si>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</si>
  <si>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</si>
  <si>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</si>
  <si>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</si>
  <si>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</si>
  <si>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</si>
  <si>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</si>
  <si>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</si>
  <si>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</si>
  <si>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</si>
  <si>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</si>
  <si>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</si>
  <si>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</si>
  <si>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</si>
  <si>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</si>
  <si>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</si>
  <si>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</si>
  <si>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</si>
  <si>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</si>
  <si>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</si>
  <si>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</si>
  <si>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</si>
  <si>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</si>
  <si>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</si>
  <si>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</si>
  <si>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</si>
  <si>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</si>
  <si>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</si>
  <si>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</si>
  <si>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</si>
  <si>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</si>
  <si>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</si>
  <si>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</si>
  <si>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</si>
  <si>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</si>
  <si>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</si>
  <si>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</si>
  <si>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</si>
  <si>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</si>
  <si>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</si>
  <si>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</si>
  <si>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</si>
  <si>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</si>
  <si>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</si>
  <si>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</si>
  <si>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</si>
  <si>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</si>
  <si>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</si>
  <si>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</si>
  <si>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</si>
  <si>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</si>
  <si>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</si>
  <si>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</si>
  <si>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</si>
  <si>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</si>
  <si>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</si>
  <si>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</si>
  <si>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</si>
  <si>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</si>
  <si>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</si>
  <si>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</si>
  <si>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</si>
  <si>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</si>
  <si>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</si>
  <si>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</si>
  <si>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</si>
  <si>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</si>
  <si>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</si>
  <si>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</si>
  <si>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</si>
  <si>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</si>
  <si>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</si>
  <si>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</si>
  <si>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</si>
  <si>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</si>
  <si>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</si>
  <si>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</si>
  <si>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</si>
  <si>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</si>
  <si>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</si>
  <si>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</si>
  <si>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</si>
  <si>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</si>
  <si>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</si>
  <si>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</si>
  <si>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</si>
  <si>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</si>
  <si>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</si>
  <si>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</si>
  <si>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</si>
  <si>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</si>
  <si>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</si>
  <si>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</si>
  <si>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</si>
  <si>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</si>
  <si>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</si>
  <si>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</si>
  <si>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</si>
  <si>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</si>
  <si>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</si>
  <si>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</si>
  <si>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</si>
  <si>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</si>
  <si>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</si>
  <si>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</si>
  <si>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</si>
  <si>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</si>
  <si>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</si>
  <si>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</si>
  <si>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</si>
  <si>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</si>
  <si>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</si>
  <si>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</si>
  <si>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</si>
  <si>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</si>
  <si>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</si>
  <si>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</si>
  <si>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</si>
  <si>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</si>
  <si>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</si>
  <si>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</si>
  <si>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</si>
  <si>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</si>
  <si>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</si>
  <si>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</si>
  <si>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</si>
  <si>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</si>
  <si>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</si>
  <si>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</si>
  <si>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</si>
  <si>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</si>
  <si>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</si>
  <si>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</si>
  <si>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</si>
  <si>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</si>
  <si>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</si>
  <si>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</si>
  <si>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</si>
  <si>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</si>
  <si>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</si>
  <si>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</si>
  <si>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</si>
  <si>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</si>
  <si>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</si>
  <si>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</si>
  <si>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</si>
  <si>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</si>
  <si>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</si>
  <si>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</si>
  <si>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</si>
  <si>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</si>
  <si>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</si>
  <si>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</si>
  <si>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</si>
  <si>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</si>
  <si>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</si>
  <si>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</si>
  <si>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</si>
  <si>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</si>
  <si>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</si>
  <si>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</si>
  <si>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</si>
  <si>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</si>
  <si>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</si>
  <si>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</si>
  <si>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</si>
  <si>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</si>
  <si>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</si>
  <si>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</si>
  <si>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</si>
  <si>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</si>
  <si>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</si>
  <si>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</si>
  <si>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</si>
  <si>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</si>
  <si>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</si>
  <si>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</si>
  <si>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</si>
  <si>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</si>
  <si>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</si>
  <si>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</si>
  <si>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</si>
  <si>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</si>
  <si>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</si>
  <si>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</si>
  <si>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</si>
  <si>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</si>
  <si>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</si>
  <si>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</si>
  <si>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</si>
  <si>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</si>
  <si>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</si>
  <si>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</si>
  <si>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</si>
  <si>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</si>
  <si>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</si>
  <si>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</si>
  <si>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</si>
  <si>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</si>
  <si>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</si>
  <si>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</si>
  <si>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</si>
  <si>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</si>
  <si>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</si>
  <si>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</si>
  <si>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</si>
  <si>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</si>
  <si>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</si>
  <si>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</si>
  <si>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</si>
  <si>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</si>
  <si>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</si>
  <si>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</si>
  <si>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</si>
  <si>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</si>
  <si>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</si>
  <si>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</si>
  <si>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</si>
  <si>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</si>
  <si>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</si>
  <si>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</si>
  <si>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</si>
  <si>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</si>
  <si>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</si>
  <si>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</si>
  <si>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</si>
  <si>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</si>
  <si>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</si>
  <si>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</si>
  <si>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</si>
  <si>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</si>
  <si>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</si>
  <si>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</si>
  <si>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</si>
  <si>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</si>
  <si>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</si>
  <si>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</si>
  <si>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</si>
  <si>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</si>
  <si>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</si>
  <si>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</si>
  <si>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</si>
  <si>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</si>
  <si>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</si>
  <si>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</si>
  <si>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</si>
  <si>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</si>
  <si>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</si>
  <si>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</si>
  <si>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</si>
  <si>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</si>
  <si>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</si>
  <si>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</si>
  <si>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</si>
  <si>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</si>
  <si>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</si>
  <si>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</si>
  <si>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</si>
  <si>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</si>
  <si>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</si>
  <si>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</si>
  <si>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</si>
  <si>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</si>
  <si>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</si>
  <si>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</si>
  <si>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</si>
  <si>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</si>
  <si>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</si>
  <si>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</si>
  <si>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</si>
  <si>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</si>
  <si>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</si>
  <si>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</si>
  <si>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</si>
  <si>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</si>
  <si>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</si>
  <si>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</si>
  <si>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</si>
  <si>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</si>
  <si>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</si>
  <si>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</si>
  <si>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</si>
  <si>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</si>
  <si>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</si>
  <si>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</si>
  <si>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</si>
  <si>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</si>
  <si>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</si>
  <si>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</si>
  <si>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</si>
  <si>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</si>
  <si>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</si>
  <si>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</si>
  <si>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</si>
  <si>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</si>
  <si>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</si>
  <si>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</si>
  <si>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</si>
  <si>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</si>
  <si>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</si>
  <si>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</si>
  <si>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</si>
  <si>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</si>
  <si>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</si>
  <si>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</si>
  <si>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</si>
  <si>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</si>
  <si>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</si>
  <si>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</si>
  <si>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</si>
  <si>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</si>
  <si>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</si>
  <si>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</si>
  <si>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</si>
  <si>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</si>
  <si>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</si>
  <si>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</si>
  <si>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</si>
  <si>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</si>
  <si>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</si>
  <si>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</si>
  <si>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</si>
  <si>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</si>
  <si>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</si>
  <si>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</si>
  <si>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</si>
  <si>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</si>
  <si>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</si>
  <si>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</si>
  <si>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</si>
  <si>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</si>
  <si>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</si>
  <si>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</si>
  <si>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</si>
  <si>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</si>
  <si>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</si>
  <si>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</si>
  <si>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</si>
  <si>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</si>
  <si>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</si>
  <si>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</si>
  <si>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</si>
  <si>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</si>
  <si>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</si>
  <si>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</si>
  <si>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</si>
  <si>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</si>
  <si>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</si>
  <si>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</si>
  <si>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</si>
  <si>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</si>
  <si>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</si>
  <si>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</si>
  <si>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</si>
  <si>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</si>
  <si>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</si>
  <si>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</si>
  <si>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</si>
  <si>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</si>
  <si>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</si>
  <si>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</si>
  <si>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</si>
  <si>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</si>
  <si>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</si>
  <si>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</si>
  <si>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</si>
  <si>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</si>
  <si>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</si>
  <si>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</si>
  <si>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</si>
  <si>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</si>
  <si>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</si>
  <si>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</si>
  <si>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</si>
  <si>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</si>
  <si>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</si>
  <si>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</si>
  <si>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</si>
  <si>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</si>
  <si>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</si>
  <si>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</si>
  <si>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</si>
  <si>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</si>
  <si>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</si>
  <si>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</si>
  <si>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</si>
  <si>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</si>
  <si>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</si>
  <si>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</si>
  <si>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</si>
  <si>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</si>
  <si>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</si>
  <si>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</si>
  <si>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</si>
  <si>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</si>
  <si>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</si>
  <si>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</si>
  <si>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</si>
  <si>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</si>
  <si>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</si>
  <si>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</si>
  <si>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</si>
  <si>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</si>
  <si>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</si>
  <si>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</si>
  <si>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</si>
  <si>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</si>
  <si>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</si>
  <si>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</si>
  <si>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</si>
  <si>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</si>
  <si>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</si>
  <si>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</si>
  <si>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</si>
  <si>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</si>
  <si>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</si>
  <si>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</si>
  <si>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</si>
  <si>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</si>
  <si>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</si>
  <si>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</si>
  <si>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</si>
  <si>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</si>
  <si>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</si>
  <si>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</si>
  <si>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</si>
  <si>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</si>
  <si>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</si>
  <si>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</si>
  <si>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</si>
  <si>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</si>
  <si>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</si>
  <si>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</si>
  <si>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</si>
  <si>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</si>
  <si>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</si>
  <si>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</si>
  <si>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</si>
  <si>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</si>
  <si>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</si>
  <si>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</si>
  <si>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</si>
  <si>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</si>
  <si>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</si>
  <si>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</si>
  <si>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</si>
  <si>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</si>
  <si>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</si>
  <si>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</si>
  <si>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</si>
  <si>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</si>
  <si>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</si>
  <si>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</si>
  <si>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</si>
  <si>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</si>
  <si>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</si>
  <si>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</si>
  <si>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</si>
  <si>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</si>
  <si>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</si>
  <si>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</si>
  <si>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</si>
  <si>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</si>
  <si>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</si>
  <si>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</si>
  <si>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</si>
  <si>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</si>
  <si>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</si>
  <si>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</si>
  <si>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</si>
  <si>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</si>
  <si>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</si>
  <si>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</si>
  <si>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</si>
  <si>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</si>
  <si>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</si>
  <si>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</si>
  <si>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</si>
  <si>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</si>
  <si>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</si>
  <si>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</si>
  <si>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</si>
  <si>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</si>
  <si>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</si>
  <si>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</si>
  <si>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</si>
  <si>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</si>
  <si>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</si>
  <si>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</si>
  <si>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</si>
  <si>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</si>
  <si>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</si>
  <si>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</si>
  <si>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</si>
  <si>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</si>
  <si>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</si>
  <si>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</si>
  <si>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</si>
  <si>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</si>
  <si>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</si>
  <si>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</si>
  <si>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</si>
  <si>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</si>
  <si>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</si>
  <si>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</si>
  <si>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</si>
  <si>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</si>
  <si>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</si>
  <si>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</si>
  <si>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</si>
  <si>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</si>
  <si>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</si>
  <si>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</si>
  <si>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</si>
  <si>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</si>
  <si>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</si>
  <si>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</si>
  <si>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</si>
  <si>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</si>
  <si>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</si>
  <si>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</si>
  <si>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</si>
  <si>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</si>
  <si>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</si>
  <si>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</si>
  <si>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</si>
  <si>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</si>
  <si>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</si>
  <si>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</si>
  <si>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</si>
  <si>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</si>
  <si>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</si>
  <si>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</si>
  <si>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</si>
  <si>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</si>
  <si>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</si>
  <si>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</si>
  <si>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</si>
  <si>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</si>
  <si>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</si>
  <si>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</si>
  <si>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</si>
  <si>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</si>
  <si>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</si>
  <si>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</si>
  <si>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</si>
  <si>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</si>
  <si>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</si>
  <si>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</si>
  <si>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</si>
  <si>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</si>
  <si>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</si>
  <si>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</si>
  <si>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</si>
  <si>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</si>
  <si>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</si>
  <si>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</si>
  <si>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</si>
  <si>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</si>
  <si>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</si>
  <si>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</si>
  <si>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</si>
  <si>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</si>
  <si>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</si>
  <si>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</si>
  <si>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</si>
  <si>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</si>
  <si>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</si>
  <si>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</si>
  <si>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</si>
  <si>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</si>
  <si>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</si>
  <si>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</si>
  <si>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</si>
  <si>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</si>
  <si>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</si>
  <si>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</si>
  <si>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</si>
  <si>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</si>
  <si>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</si>
  <si>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</si>
  <si>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</si>
  <si>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</si>
  <si>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</si>
  <si>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</si>
  <si>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</si>
  <si>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</si>
  <si>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</si>
  <si>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</si>
  <si>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</si>
  <si>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</si>
  <si>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</si>
  <si>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</si>
  <si>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</si>
  <si>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</si>
  <si>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</si>
  <si>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</si>
  <si>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</si>
  <si>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</si>
  <si>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</si>
  <si>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</si>
  <si>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</si>
  <si>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</si>
  <si>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</si>
  <si>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</si>
  <si>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</si>
  <si>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</si>
  <si>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</si>
  <si>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</si>
  <si>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</si>
  <si>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</si>
  <si>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</si>
  <si>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</si>
  <si>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</si>
  <si>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</si>
  <si>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</si>
  <si>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</si>
  <si>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</si>
  <si>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</si>
  <si>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</si>
  <si>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</si>
  <si>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</si>
  <si>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</si>
  <si>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</si>
  <si>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</si>
  <si>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</si>
  <si>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</si>
  <si>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</si>
  <si>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</si>
  <si>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</si>
  <si>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</si>
  <si>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</si>
  <si>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</si>
  <si>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</si>
  <si>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</si>
  <si>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</si>
  <si>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</si>
  <si>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</si>
  <si>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</si>
  <si>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</si>
  <si>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</si>
  <si>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</si>
  <si>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</si>
  <si>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</si>
  <si>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</si>
  <si>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</si>
  <si>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</si>
  <si>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</si>
  <si>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</si>
  <si>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</si>
  <si>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</si>
  <si>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</si>
  <si>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</si>
  <si>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</si>
  <si>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</si>
  <si>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</si>
  <si>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</si>
  <si>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</si>
  <si>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</si>
  <si>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</si>
  <si>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</si>
  <si>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</si>
  <si>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</si>
  <si>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</si>
  <si>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</si>
  <si>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</si>
  <si>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</si>
  <si>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</si>
  <si>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</si>
  <si>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</si>
  <si>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</si>
  <si>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</si>
  <si>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</si>
  <si>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</si>
  <si>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</si>
  <si>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</si>
  <si>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</si>
  <si>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</si>
  <si>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</si>
  <si>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</si>
  <si>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</si>
  <si>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</si>
  <si>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</si>
  <si>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</si>
  <si>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</si>
  <si>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</si>
  <si>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</si>
  <si>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</si>
  <si>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</si>
  <si>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</si>
  <si>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</si>
  <si>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</si>
  <si>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</si>
  <si>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</si>
  <si>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</si>
  <si>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</si>
  <si>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</si>
  <si>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</si>
  <si>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</si>
  <si>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</si>
  <si>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</si>
  <si>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</si>
  <si>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</si>
  <si>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</si>
  <si>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</si>
  <si>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</si>
  <si>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</si>
  <si>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</si>
  <si>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</si>
  <si>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</si>
  <si>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</si>
  <si>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</si>
  <si>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</si>
  <si>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</si>
  <si>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</si>
  <si>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</si>
  <si>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</si>
  <si>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</si>
  <si>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</si>
  <si>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</si>
  <si>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</si>
  <si>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</si>
  <si>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</si>
  <si>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</si>
  <si>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</si>
  <si>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</si>
  <si>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</si>
  <si>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</si>
  <si>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</si>
  <si>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</si>
  <si>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</si>
  <si>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</si>
  <si>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</si>
  <si>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</si>
  <si>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</si>
  <si>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</si>
  <si>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</si>
  <si>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</si>
  <si>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</si>
  <si>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</si>
  <si>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</si>
  <si>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</si>
  <si>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</si>
  <si>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</si>
  <si>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</si>
  <si>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</si>
  <si>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</si>
  <si>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</si>
  <si>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</si>
  <si>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</si>
  <si>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</si>
  <si>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</si>
  <si>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</si>
  <si>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</si>
  <si>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</si>
  <si>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</si>
  <si>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</si>
  <si>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</si>
  <si>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</si>
  <si>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</si>
  <si>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</si>
  <si>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</si>
  <si>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</si>
  <si>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</si>
  <si>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</si>
  <si>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</si>
  <si>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</si>
  <si>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</si>
  <si>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</si>
  <si>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</si>
  <si>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</si>
  <si>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</si>
  <si>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</si>
  <si>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</si>
  <si>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</si>
  <si>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</si>
  <si>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</si>
  <si>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</si>
  <si>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</si>
  <si>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</si>
  <si>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</si>
  <si>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</si>
  <si>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</si>
  <si>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</si>
  <si>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</si>
  <si>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</si>
  <si>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</si>
  <si>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</si>
  <si>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</si>
  <si>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</si>
  <si>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</si>
  <si>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</si>
  <si>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</si>
  <si>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</si>
  <si>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</si>
  <si>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</si>
  <si>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</si>
  <si>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</si>
  <si>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</si>
  <si>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</si>
  <si>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</si>
  <si>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</si>
  <si>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</si>
  <si>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</si>
  <si>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</si>
  <si>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</si>
  <si>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</si>
  <si>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</si>
  <si>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</si>
  <si>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</si>
  <si>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</si>
  <si>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</si>
  <si>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</si>
  <si>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</si>
  <si>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</si>
  <si>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</si>
  <si>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</si>
  <si>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</si>
  <si>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</si>
  <si>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</si>
  <si>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</si>
  <si>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</si>
  <si>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</si>
  <si>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</si>
  <si>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</si>
  <si>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</si>
  <si>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</si>
  <si>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</si>
  <si>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</si>
  <si>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</si>
  <si>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</si>
  <si>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</si>
  <si>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</si>
  <si>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</si>
  <si>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</si>
  <si>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</si>
  <si>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</si>
  <si>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</si>
  <si>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</si>
  <si>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</si>
  <si>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</si>
  <si>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</si>
  <si>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</si>
  <si>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</si>
  <si>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</si>
  <si>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</si>
  <si>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</si>
  <si>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</si>
  <si>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</si>
  <si>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</si>
  <si>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</si>
  <si>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</si>
  <si>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</si>
  <si>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</si>
  <si>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</si>
  <si>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</si>
  <si>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</si>
  <si>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</si>
  <si>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</si>
  <si>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</si>
  <si>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</si>
  <si>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</si>
  <si>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</si>
  <si>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</si>
  <si>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</si>
  <si>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</si>
  <si>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</si>
  <si>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</si>
  <si>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</si>
  <si>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</si>
  <si>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</si>
  <si>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</si>
  <si>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</si>
  <si>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</si>
  <si>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</si>
  <si>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</si>
  <si>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</si>
  <si>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</si>
  <si>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</si>
  <si>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</si>
  <si>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</si>
  <si>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</si>
  <si>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</si>
  <si>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</si>
  <si>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</si>
  <si>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</si>
  <si>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</si>
  <si>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</si>
  <si>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</si>
  <si>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</si>
  <si>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</si>
  <si>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</si>
  <si>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</si>
  <si>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</si>
  <si>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</si>
  <si>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</si>
  <si>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</si>
  <si>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</si>
  <si>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</si>
  <si>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</si>
  <si>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</si>
  <si>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</si>
  <si>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</si>
  <si>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</si>
  <si>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</si>
  <si>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</si>
  <si>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</si>
  <si>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</si>
  <si>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</si>
  <si>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</si>
  <si>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</si>
  <si>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</si>
  <si>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</si>
  <si>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</si>
  <si>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</si>
  <si>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</si>
  <si>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</si>
  <si>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</si>
  <si>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</si>
  <si>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</si>
  <si>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</si>
  <si>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</si>
  <si>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</si>
  <si>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</si>
  <si>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</si>
  <si>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</si>
  <si>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</si>
  <si>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</si>
  <si>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</si>
  <si>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</si>
  <si>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</si>
  <si>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</si>
  <si>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</si>
  <si>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</si>
  <si>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</si>
  <si>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</si>
  <si>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</si>
  <si>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</si>
  <si>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</si>
  <si>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</si>
  <si>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</si>
  <si>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</si>
  <si>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</si>
  <si>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</si>
  <si>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</si>
  <si>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</si>
  <si>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</si>
  <si>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</si>
  <si>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</si>
  <si>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</si>
  <si>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</si>
  <si>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</si>
  <si>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</si>
  <si>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</si>
  <si>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</si>
  <si>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</si>
  <si>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</si>
  <si>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</si>
  <si>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</si>
  <si>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</si>
  <si>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</si>
  <si>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</si>
  <si>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</si>
  <si>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</si>
  <si>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</si>
  <si>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</si>
  <si>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</si>
  <si>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</si>
  <si>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</si>
  <si>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</si>
  <si>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</si>
  <si>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</si>
  <si>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</si>
  <si>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</si>
  <si>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</si>
  <si>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</si>
  <si>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</si>
  <si>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</si>
  <si>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</si>
  <si>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</si>
  <si>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</si>
  <si>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</si>
  <si>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</si>
  <si>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</si>
  <si>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</si>
  <si>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</si>
  <si>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</si>
  <si>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</si>
  <si>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</si>
  <si>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</si>
  <si>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</si>
  <si>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</si>
  <si>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</si>
  <si>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</si>
  <si>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</si>
  <si>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</si>
  <si>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</si>
  <si>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</si>
  <si>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</si>
  <si>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</si>
  <si>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</si>
  <si>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</si>
  <si>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</si>
  <si>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</si>
  <si>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</si>
  <si>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</si>
  <si>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</si>
  <si>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</si>
  <si>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</si>
  <si>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</si>
  <si>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</si>
  <si>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</si>
  <si>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</si>
  <si>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</si>
  <si>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</si>
  <si>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</si>
  <si>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</si>
  <si>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</si>
  <si>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</si>
  <si>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</si>
  <si>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</si>
  <si>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</si>
  <si>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</si>
  <si>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</si>
  <si>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</si>
  <si>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</si>
  <si>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</si>
  <si>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</si>
  <si>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</si>
  <si>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</si>
  <si>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</si>
  <si>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</si>
  <si>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</si>
  <si>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</si>
  <si>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</si>
  <si>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</si>
  <si>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</si>
  <si>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</si>
  <si>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</si>
  <si>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</si>
  <si>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</si>
  <si>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</si>
  <si>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</si>
  <si>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</si>
  <si>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</si>
  <si>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</si>
  <si>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</si>
  <si>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</si>
  <si>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</si>
  <si>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</si>
  <si>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</si>
  <si>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</si>
  <si>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</si>
  <si>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</si>
  <si>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</si>
  <si>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</si>
  <si>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</si>
  <si>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</si>
  <si>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</si>
  <si>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</si>
  <si>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</si>
  <si>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</si>
  <si>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</si>
  <si>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</si>
  <si>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</si>
  <si>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</si>
  <si>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</si>
  <si>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</si>
  <si>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</si>
  <si>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</si>
  <si>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</si>
  <si>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</si>
  <si>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</si>
  <si>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</si>
  <si>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</si>
  <si>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</si>
  <si>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</si>
  <si>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</si>
  <si>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</si>
  <si>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</si>
  <si>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</si>
  <si>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</si>
  <si>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</si>
  <si>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</si>
  <si>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</si>
  <si>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</si>
  <si>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</si>
  <si>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</si>
  <si>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</si>
  <si>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</si>
  <si>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</si>
  <si>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</si>
  <si>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</si>
  <si>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</si>
  <si>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</si>
  <si>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</si>
  <si>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</si>
  <si>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</si>
  <si>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</si>
  <si>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</si>
  <si>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</si>
  <si>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</si>
  <si>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</si>
  <si>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</si>
  <si>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</si>
  <si>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</si>
  <si>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</si>
  <si>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</si>
  <si>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</si>
  <si>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</si>
  <si>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</si>
  <si>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</si>
  <si>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</si>
  <si>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</si>
  <si>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</si>
  <si>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</si>
  <si>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</si>
  <si>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</si>
  <si>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</si>
  <si>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</si>
  <si>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</si>
  <si>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</si>
  <si>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</si>
  <si>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</si>
  <si>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</si>
  <si>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</si>
  <si>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</si>
  <si>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</si>
  <si>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</si>
  <si>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</si>
  <si>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</si>
  <si>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</si>
  <si>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</si>
  <si>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</si>
  <si>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</si>
  <si>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</si>
  <si>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</si>
  <si>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</si>
  <si>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</si>
  <si>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</si>
  <si>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</si>
  <si>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</si>
  <si>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</si>
  <si>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</si>
  <si>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</si>
  <si>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</si>
  <si>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</si>
  <si>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</si>
  <si>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</si>
  <si>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</si>
  <si>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</si>
  <si>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</si>
  <si>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</si>
  <si>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</si>
  <si>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</si>
  <si>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</si>
  <si>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</si>
  <si>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</si>
  <si>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</si>
  <si>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</si>
  <si>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</si>
  <si>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</si>
  <si>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</si>
  <si>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</si>
  <si>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</si>
  <si>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</si>
  <si>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</si>
  <si>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</si>
  <si>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</si>
  <si>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</si>
  <si>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</si>
  <si>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</si>
  <si>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</si>
  <si>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</si>
  <si>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</si>
  <si>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</si>
  <si>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</si>
  <si>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</si>
  <si>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</si>
  <si>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</si>
  <si>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</si>
  <si>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</si>
  <si>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</si>
  <si>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</si>
  <si>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</si>
  <si>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</si>
  <si>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</si>
  <si>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</si>
  <si>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</si>
  <si>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</si>
  <si>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</si>
  <si>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</si>
  <si>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</si>
  <si>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</si>
  <si>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</si>
  <si>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</si>
  <si>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</si>
  <si>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</si>
  <si>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</si>
  <si>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</si>
  <si>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</si>
  <si>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</si>
  <si>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</si>
  <si>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</si>
  <si>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</si>
  <si>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</si>
  <si>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</si>
  <si>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</si>
  <si>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</si>
  <si>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</si>
  <si>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</si>
  <si>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</si>
  <si>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</si>
  <si>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</si>
  <si>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</si>
  <si>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</si>
  <si>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</si>
  <si>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</si>
  <si>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</si>
  <si>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</si>
  <si>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</si>
  <si>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</si>
  <si>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</si>
  <si>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</si>
  <si>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</si>
  <si>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</si>
  <si>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</si>
  <si>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</si>
  <si>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</si>
  <si>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</si>
  <si>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</si>
  <si>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</si>
  <si>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</si>
  <si>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</si>
  <si>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</si>
  <si>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</si>
  <si>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</si>
  <si>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</si>
  <si>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</si>
  <si>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</si>
  <si>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</si>
  <si>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</si>
  <si>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</si>
  <si>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</si>
  <si>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</si>
  <si>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</si>
  <si>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</si>
  <si>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</si>
  <si>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</si>
  <si>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</si>
  <si>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</si>
  <si>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</si>
  <si>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</si>
  <si>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</si>
  <si>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</si>
  <si>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</si>
  <si>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</si>
  <si>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</si>
  <si>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</si>
  <si>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</si>
  <si>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</si>
  <si>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</si>
  <si>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</si>
  <si>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</si>
  <si>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</si>
  <si>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</si>
  <si>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</si>
  <si>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</si>
  <si>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</si>
  <si>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</si>
  <si>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</si>
  <si>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</si>
  <si>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</si>
  <si>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</si>
  <si>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</si>
  <si>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</si>
  <si>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</si>
  <si>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</si>
  <si>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</si>
  <si>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</si>
  <si>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</si>
  <si>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</si>
  <si>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</si>
  <si>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</si>
  <si>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</si>
  <si>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</si>
  <si>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</si>
  <si>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</si>
  <si>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</si>
  <si>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</si>
  <si>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</si>
  <si>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</si>
  <si>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</si>
  <si>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</si>
  <si>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</si>
  <si>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</si>
  <si>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</si>
  <si>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</si>
  <si>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</si>
  <si>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</si>
  <si>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</si>
  <si>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</si>
  <si>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</si>
  <si>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</si>
  <si>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</si>
  <si>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</si>
  <si>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</si>
  <si>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</si>
  <si>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</si>
  <si>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</si>
  <si>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</si>
  <si>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</si>
  <si>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</si>
  <si>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</si>
  <si>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</si>
  <si>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</si>
  <si>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</si>
  <si>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</si>
  <si>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</si>
  <si>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</si>
  <si>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</si>
  <si>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</si>
  <si>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</si>
  <si>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</si>
  <si>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</si>
  <si>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</si>
  <si>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</si>
  <si>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</si>
  <si>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</si>
  <si>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</si>
  <si>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</si>
  <si>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</si>
  <si>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</si>
  <si>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</si>
  <si>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</si>
  <si>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</si>
  <si>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</si>
  <si>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</si>
  <si>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</si>
  <si>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</si>
  <si>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</si>
  <si>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</si>
  <si>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</si>
  <si>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</si>
  <si>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</si>
  <si>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</si>
  <si>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</si>
  <si>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</si>
  <si>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</si>
  <si>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</si>
  <si>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</si>
  <si>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</si>
  <si>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</si>
  <si>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</si>
  <si>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</si>
  <si>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</si>
  <si>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</si>
  <si>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</si>
  <si>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</si>
  <si>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</si>
  <si>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</si>
  <si>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</si>
  <si>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</si>
  <si>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</si>
  <si>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</si>
  <si>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</si>
  <si>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</si>
  <si>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</si>
  <si>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</si>
  <si>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</si>
  <si>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</si>
  <si>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</si>
  <si>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</si>
  <si>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</si>
  <si>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</si>
  <si>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</si>
  <si>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</si>
  <si>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</si>
  <si>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</si>
  <si>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</si>
  <si>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</si>
  <si>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</si>
  <si>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</si>
  <si>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</si>
  <si>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</si>
  <si>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</si>
  <si>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</si>
  <si>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</si>
  <si>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</si>
  <si>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</si>
  <si>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</si>
  <si>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</si>
  <si>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</si>
  <si>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</si>
  <si>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</si>
  <si>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</si>
  <si>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</si>
  <si>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</si>
  <si>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</si>
  <si>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</si>
  <si>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</si>
  <si>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</si>
  <si>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</si>
  <si>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</si>
  <si>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</si>
  <si>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</si>
  <si>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</si>
  <si>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</si>
  <si>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</si>
  <si>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</si>
  <si>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</si>
  <si>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</si>
  <si>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</si>
  <si>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</si>
  <si>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</si>
  <si>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</si>
  <si>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</si>
  <si>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</si>
  <si>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</si>
  <si>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</si>
  <si>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</si>
  <si>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</si>
  <si>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</si>
  <si>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</si>
  <si>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</si>
  <si>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</si>
  <si>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</si>
  <si>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</si>
  <si>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</si>
  <si>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</si>
  <si>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</si>
  <si>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</si>
  <si>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</si>
  <si>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</si>
  <si>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</si>
  <si>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</si>
  <si>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</si>
  <si>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</si>
  <si>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</si>
  <si>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</si>
  <si>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</si>
  <si>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</si>
  <si>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</si>
  <si>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</si>
  <si>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</si>
  <si>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</si>
  <si>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</si>
  <si>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</si>
  <si>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</si>
  <si>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</si>
  <si>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</si>
  <si>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</si>
  <si>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</si>
  <si>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</si>
  <si>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</si>
  <si>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</si>
  <si>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</si>
  <si>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</si>
  <si>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</si>
  <si>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</si>
  <si>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</si>
  <si>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</si>
  <si>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</si>
  <si>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</si>
  <si>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</si>
  <si>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</si>
  <si>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</si>
  <si>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</si>
  <si>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</si>
  <si>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</si>
  <si>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</si>
  <si>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</si>
  <si>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</si>
  <si>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</si>
  <si>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</si>
  <si>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</si>
  <si>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</si>
  <si>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</si>
  <si>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</si>
  <si>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</si>
  <si>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</si>
  <si>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</si>
  <si>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</si>
  <si>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</si>
  <si>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</si>
  <si>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</si>
  <si>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</si>
  <si>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</si>
  <si>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</si>
  <si>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</si>
  <si>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</si>
  <si>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</si>
  <si>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</si>
  <si>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</si>
  <si>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</si>
  <si>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</si>
  <si>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</si>
  <si>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</si>
  <si>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</si>
  <si>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</si>
  <si>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</si>
  <si>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</si>
  <si>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</si>
  <si>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</si>
  <si>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</si>
  <si>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</si>
  <si>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</si>
  <si>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</si>
  <si>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</si>
  <si>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</si>
  <si>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</si>
  <si>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</si>
  <si>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</si>
  <si>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</si>
  <si>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</si>
  <si>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</si>
  <si>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</si>
  <si>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</si>
  <si>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</si>
  <si>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</si>
  <si>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</si>
  <si>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</si>
  <si>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</si>
  <si>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</si>
  <si>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</si>
  <si>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</si>
  <si>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</si>
  <si>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</si>
  <si>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</si>
  <si>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</si>
  <si>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</si>
  <si>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</si>
  <si>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</si>
  <si>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</si>
  <si>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</si>
  <si>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</si>
  <si>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</si>
  <si>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</si>
  <si>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</si>
  <si>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</si>
  <si>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</si>
  <si>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</si>
  <si>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</si>
  <si>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</si>
  <si>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</si>
  <si>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</si>
  <si>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</si>
  <si>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</si>
  <si>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</si>
  <si>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</si>
  <si>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</si>
  <si>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</si>
  <si>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</si>
  <si>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</si>
  <si>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</si>
  <si>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</si>
  <si>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</si>
  <si>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</si>
  <si>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</si>
  <si>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</si>
  <si>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</si>
  <si>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</si>
  <si>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</si>
  <si>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</si>
  <si>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</si>
  <si>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</si>
  <si>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</si>
  <si>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</si>
  <si>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</si>
  <si>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</si>
  <si>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</si>
  <si>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</si>
  <si>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</si>
  <si>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</si>
  <si>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</si>
  <si>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</si>
  <si>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</si>
  <si>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</si>
  <si>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</si>
  <si>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</si>
  <si>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</si>
  <si>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</si>
  <si>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</si>
  <si>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</si>
  <si>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</si>
  <si>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</si>
  <si>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</si>
  <si>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</si>
  <si>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</si>
  <si>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</si>
  <si>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</si>
  <si>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</si>
  <si>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</si>
  <si>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</si>
  <si>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</si>
  <si>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</si>
  <si>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</si>
  <si>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</si>
  <si>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</si>
  <si>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</si>
  <si>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</si>
  <si>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</si>
  <si>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</si>
  <si>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</si>
  <si>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</si>
  <si>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</si>
  <si>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</si>
  <si>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</si>
  <si>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</si>
  <si>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</si>
  <si>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</si>
  <si>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</si>
  <si>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</si>
  <si>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</si>
  <si>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</si>
  <si>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</si>
  <si>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</si>
  <si>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</si>
  <si>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</si>
  <si>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</si>
  <si>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</si>
  <si>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</si>
  <si>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</si>
  <si>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</si>
  <si>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</si>
  <si>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</si>
  <si>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</si>
  <si>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</si>
  <si>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</si>
  <si>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</si>
  <si>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</si>
  <si>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</si>
  <si>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</si>
  <si>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</si>
  <si>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</si>
  <si>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</si>
  <si>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</si>
  <si>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</si>
  <si>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</si>
  <si>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</si>
  <si>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</si>
  <si>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</si>
  <si>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</si>
  <si>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</si>
  <si>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</si>
  <si>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</si>
  <si>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</si>
  <si>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</si>
  <si>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</si>
  <si>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</si>
  <si>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</si>
  <si>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</si>
  <si>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</si>
  <si>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</si>
  <si>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</si>
  <si>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</si>
  <si>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</si>
  <si>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</si>
  <si>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</si>
  <si>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</si>
  <si>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</si>
  <si>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</si>
  <si>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</si>
  <si>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</si>
  <si>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</si>
  <si>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</si>
  <si>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</si>
  <si>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</si>
  <si>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</si>
  <si>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</si>
  <si>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</si>
  <si>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</si>
  <si>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</si>
  <si>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</si>
  <si>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</si>
  <si>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</si>
  <si>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</si>
  <si>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</si>
  <si>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</si>
  <si>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</si>
  <si>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</si>
  <si>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</si>
  <si>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</si>
  <si>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</si>
  <si>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</si>
  <si>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</si>
  <si>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</si>
  <si>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</si>
  <si>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</si>
  <si>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</si>
  <si>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</si>
  <si>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</si>
  <si>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</si>
  <si>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</si>
  <si>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</si>
  <si>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</si>
  <si>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</si>
  <si>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</si>
  <si>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</si>
  <si>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</si>
  <si>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</si>
  <si>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</si>
  <si>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</si>
  <si>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</si>
  <si>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</si>
  <si>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</si>
  <si>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</si>
  <si>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</si>
  <si>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</si>
  <si>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</si>
  <si>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</si>
  <si>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</si>
  <si>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</si>
  <si>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</si>
  <si>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</si>
  <si>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</si>
  <si>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</si>
  <si>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</si>
  <si>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</si>
  <si>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</si>
  <si>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</si>
  <si>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</si>
  <si>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</si>
  <si>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</si>
  <si>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</si>
  <si>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</si>
  <si>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</si>
  <si>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</si>
  <si>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</si>
  <si>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</si>
  <si>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</si>
  <si>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</si>
  <si>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</si>
  <si>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</si>
  <si>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</si>
  <si>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</si>
  <si>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</si>
  <si>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</si>
  <si>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</si>
  <si>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</si>
  <si>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</si>
  <si>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</si>
  <si>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</si>
  <si>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</si>
  <si>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</si>
  <si>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</si>
  <si>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</si>
  <si>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</si>
  <si>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</si>
  <si>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</si>
  <si>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</si>
  <si>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</si>
  <si>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</si>
  <si>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</si>
  <si>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</si>
  <si>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</si>
  <si>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</si>
  <si>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</si>
  <si>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</si>
  <si>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</si>
  <si>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</si>
  <si>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</si>
  <si>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</si>
  <si>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</si>
  <si>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</si>
  <si>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</si>
  <si>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</si>
  <si>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</si>
  <si>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</si>
  <si>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</si>
  <si>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</si>
  <si>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</si>
  <si>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</si>
  <si>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</si>
  <si>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</si>
  <si>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</si>
  <si>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</si>
  <si>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</si>
  <si>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</si>
  <si>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</si>
  <si>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</si>
  <si>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</si>
  <si>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</si>
  <si>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</si>
  <si>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</si>
  <si>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</si>
  <si>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</si>
  <si>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</si>
  <si>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</si>
  <si>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</si>
  <si>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</si>
  <si>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</si>
  <si>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</si>
  <si>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</si>
  <si>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</si>
  <si>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</si>
  <si>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</si>
  <si>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</si>
  <si>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</si>
  <si>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</si>
  <si>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</si>
  <si>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</si>
  <si>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</si>
  <si>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</si>
  <si>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</si>
  <si>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</si>
  <si>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</si>
  <si>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</si>
  <si>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</si>
  <si>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</si>
  <si>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</si>
  <si>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</si>
  <si>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</si>
  <si>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</si>
  <si>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</si>
  <si>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</si>
  <si>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</si>
  <si>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</si>
  <si>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</si>
  <si>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</si>
  <si>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</si>
  <si>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</si>
  <si>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</si>
  <si>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</si>
  <si>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</si>
  <si>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</si>
  <si>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</si>
  <si>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</si>
  <si>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</si>
  <si>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</si>
  <si>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</si>
  <si>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</si>
  <si>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</si>
  <si>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</si>
  <si>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</si>
  <si>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</si>
  <si>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</si>
  <si>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</si>
  <si>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</si>
  <si>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</si>
  <si>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</si>
  <si>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</si>
  <si>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</si>
  <si>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</si>
  <si>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</si>
  <si>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</si>
  <si>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</si>
  <si>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</si>
  <si>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</si>
  <si>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</si>
  <si>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</si>
  <si>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</si>
  <si>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</si>
  <si>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</si>
  <si>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</si>
  <si>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</si>
  <si>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</si>
  <si>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</si>
  <si>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</si>
  <si>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</si>
  <si>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</si>
  <si>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</si>
  <si>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</si>
  <si>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</si>
  <si>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</si>
  <si>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</si>
  <si>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</si>
  <si>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</si>
  <si>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</si>
  <si>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</si>
  <si>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</si>
  <si>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</si>
  <si>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</si>
  <si>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</si>
  <si>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</si>
  <si>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</si>
  <si>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</si>
  <si>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</si>
  <si>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</si>
  <si>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</si>
  <si>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</si>
  <si>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</si>
  <si>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</si>
  <si>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</si>
  <si>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</si>
  <si>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</si>
  <si>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</si>
  <si>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</si>
  <si>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</si>
  <si>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</si>
  <si>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</si>
  <si>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</si>
  <si>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</si>
  <si>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</si>
  <si>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</si>
  <si>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</si>
  <si>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</si>
  <si>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</si>
  <si>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</si>
  <si>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</si>
  <si>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</si>
  <si>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</si>
  <si>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</si>
  <si>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</si>
  <si>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</si>
  <si>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</si>
  <si>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</si>
  <si>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</si>
  <si>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</si>
  <si>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</si>
  <si>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</si>
  <si>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</si>
  <si>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</si>
  <si>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</si>
  <si>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</si>
  <si>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</si>
  <si>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</si>
  <si>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</si>
  <si>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</si>
  <si>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</si>
  <si>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</si>
  <si>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</si>
  <si>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</si>
  <si>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</si>
  <si>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</si>
  <si>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</si>
  <si>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</si>
  <si>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</si>
  <si>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</si>
  <si>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</si>
  <si>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</si>
  <si>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</si>
  <si>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</si>
  <si>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</si>
  <si>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</si>
  <si>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</si>
  <si>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</si>
  <si>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</si>
  <si>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</si>
  <si>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</si>
  <si>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</si>
  <si>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</si>
  <si>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</si>
  <si>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</si>
  <si>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</si>
  <si>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</si>
  <si>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</si>
  <si>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</si>
  <si>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</si>
  <si>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</si>
  <si>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</si>
  <si>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</si>
  <si>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</si>
  <si>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</si>
  <si>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</si>
  <si>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</si>
  <si>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</si>
  <si>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</si>
  <si>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</si>
  <si>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</si>
  <si>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</si>
  <si>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</si>
  <si>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</si>
  <si>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</si>
  <si>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</si>
  <si>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</si>
  <si>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</si>
  <si>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</si>
  <si>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</si>
  <si>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</si>
  <si>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</si>
  <si>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</si>
  <si>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</si>
  <si>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</si>
  <si>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</si>
  <si>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</si>
  <si>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</si>
  <si>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</si>
  <si>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</si>
  <si>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</si>
  <si>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</si>
  <si>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</si>
  <si>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</si>
  <si>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</si>
  <si>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</si>
  <si>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</si>
  <si>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</si>
  <si>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</si>
  <si>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</si>
  <si>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</si>
  <si>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</si>
  <si>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</si>
  <si>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</si>
  <si>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</si>
  <si>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</si>
  <si>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</si>
  <si>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</si>
  <si>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</si>
  <si>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</si>
  <si>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</si>
  <si>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</si>
  <si>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</si>
  <si>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</si>
  <si>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</si>
  <si>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</si>
  <si>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</si>
  <si>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</si>
  <si>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</si>
  <si>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</si>
  <si>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</si>
  <si>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</si>
  <si>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</si>
  <si>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</si>
  <si>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</si>
  <si>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</si>
  <si>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</si>
  <si>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</si>
  <si>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</si>
  <si>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</si>
  <si>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</si>
  <si>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</si>
  <si>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</si>
  <si>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</si>
  <si>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</si>
  <si>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</si>
  <si>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</si>
  <si>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</si>
  <si>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</si>
  <si>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</si>
  <si>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</si>
  <si>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</si>
  <si>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</si>
  <si>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</si>
  <si>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</si>
  <si>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</si>
  <si>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</si>
  <si>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</si>
  <si>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</si>
  <si>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</si>
  <si>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</si>
  <si>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</si>
  <si>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</si>
  <si>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</si>
  <si>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</si>
  <si>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</si>
  <si>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</si>
  <si>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</si>
  <si>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</si>
  <si>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</si>
  <si>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</si>
  <si>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</si>
  <si>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</si>
  <si>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</si>
  <si>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</si>
  <si>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</si>
  <si>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</si>
  <si>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</si>
  <si>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</si>
  <si>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</si>
  <si>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</si>
  <si>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</si>
  <si>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</si>
  <si>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</si>
  <si>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</si>
  <si>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</si>
  <si>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</si>
  <si>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</si>
  <si>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</si>
  <si>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</si>
  <si>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</si>
  <si>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</si>
  <si>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</si>
  <si>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</si>
  <si>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</si>
  <si>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</si>
  <si>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</si>
  <si>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</si>
  <si>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</si>
  <si>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</si>
  <si>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</si>
  <si>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</si>
  <si>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</si>
  <si>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</si>
  <si>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</si>
  <si>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</si>
  <si>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</si>
  <si>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</si>
  <si>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</si>
  <si>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</si>
  <si>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</si>
  <si>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</si>
  <si>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</si>
  <si>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</si>
  <si>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</si>
  <si>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</si>
  <si>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</si>
  <si>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</si>
  <si>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</si>
  <si>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</si>
  <si>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</si>
  <si>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</si>
  <si>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</si>
  <si>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</si>
  <si>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</si>
  <si>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</si>
  <si>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</si>
  <si>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</si>
  <si>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</si>
  <si>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</si>
  <si>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</si>
  <si>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</si>
  <si>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</si>
  <si>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</si>
  <si>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</si>
  <si>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</si>
  <si>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</si>
  <si>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</si>
  <si>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</si>
  <si>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</si>
  <si>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</si>
  <si>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</si>
  <si>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</si>
  <si>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</si>
  <si>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</si>
  <si>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</si>
  <si>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</si>
  <si>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</si>
  <si>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</si>
  <si>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</si>
  <si>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</si>
  <si>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</si>
  <si>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</si>
  <si>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</si>
  <si>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</si>
  <si>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</si>
  <si>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</si>
  <si>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</si>
  <si>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</si>
  <si>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</si>
  <si>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</si>
  <si>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</si>
  <si>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</si>
  <si>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</si>
  <si>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</si>
  <si>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</si>
  <si>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</si>
  <si>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</si>
  <si>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</si>
  <si>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</si>
  <si>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</si>
  <si>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</si>
  <si>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</si>
  <si>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</si>
  <si>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</si>
  <si>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</si>
  <si>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</si>
  <si>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</si>
  <si>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</si>
  <si>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</si>
  <si>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</si>
  <si>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</si>
  <si>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</si>
  <si>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</si>
  <si>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</si>
  <si>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</si>
  <si>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</si>
  <si>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</si>
  <si>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</si>
  <si>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</si>
  <si>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</si>
  <si>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</si>
  <si>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</si>
  <si>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</si>
  <si>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</si>
  <si>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</si>
  <si>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</si>
  <si>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</si>
  <si>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</si>
  <si>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</si>
  <si>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</si>
  <si>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</si>
  <si>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</si>
  <si>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</si>
  <si>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</si>
  <si>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</si>
  <si>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</si>
  <si>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</si>
  <si>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</si>
  <si>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</si>
  <si>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</si>
  <si>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</si>
  <si>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</si>
  <si>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</si>
  <si>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</si>
  <si>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</si>
  <si>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</si>
  <si>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</si>
  <si>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</si>
  <si>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</si>
  <si>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</si>
  <si>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</si>
  <si>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</si>
  <si>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</si>
  <si>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</si>
  <si>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</si>
  <si>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</si>
  <si>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</si>
  <si>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</si>
  <si>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</si>
  <si>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</si>
  <si>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</si>
  <si>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</si>
  <si>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</si>
  <si>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</si>
  <si>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</si>
  <si>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</si>
  <si>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</si>
  <si>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</si>
  <si>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</si>
  <si>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</si>
  <si>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</si>
  <si>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</si>
  <si>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</si>
  <si>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</si>
  <si>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</si>
  <si>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</si>
  <si>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</si>
  <si>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</si>
  <si>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</si>
  <si>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</si>
  <si>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</si>
  <si>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</si>
  <si>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</si>
  <si>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</si>
  <si>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</si>
  <si>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</si>
  <si>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</si>
  <si>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</si>
  <si>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</si>
  <si>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</si>
  <si>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</si>
  <si>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</si>
  <si>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</si>
  <si>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</si>
  <si>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</si>
  <si>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</si>
  <si>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</si>
  <si>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</si>
  <si>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</si>
  <si>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</si>
  <si>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</si>
  <si>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</si>
  <si>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</si>
  <si>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</si>
  <si>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</si>
  <si>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</si>
  <si>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</si>
  <si>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</si>
  <si>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</si>
  <si>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</si>
  <si>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</si>
  <si>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</si>
  <si>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</si>
  <si>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</si>
  <si>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</si>
  <si>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</si>
  <si>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</si>
  <si>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</si>
  <si>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</si>
  <si>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</si>
  <si>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</si>
  <si>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</si>
  <si>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</si>
  <si>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</si>
  <si>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</si>
  <si>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</si>
  <si>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</si>
  <si>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</si>
  <si>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</si>
  <si>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</si>
  <si>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</si>
  <si>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</si>
  <si>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</si>
  <si>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</si>
  <si>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</si>
  <si>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</si>
  <si>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</si>
  <si>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</si>
  <si>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</si>
  <si>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</si>
  <si>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</si>
  <si>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</si>
  <si>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</si>
  <si>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</si>
  <si>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</si>
  <si>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</si>
  <si>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</si>
  <si>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</si>
  <si>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</si>
  <si>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</si>
  <si>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</si>
  <si>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</si>
  <si>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</si>
  <si>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</si>
  <si>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</si>
  <si>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</si>
  <si>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</si>
  <si>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</si>
  <si>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</si>
  <si>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</si>
  <si>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</si>
  <si>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</si>
  <si>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</si>
  <si>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</si>
  <si>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</si>
  <si>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</si>
  <si>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</si>
  <si>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</si>
  <si>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</si>
  <si>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</si>
  <si>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</si>
  <si>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</si>
  <si>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</si>
  <si>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</si>
  <si>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</si>
  <si>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</si>
  <si>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</si>
  <si>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</si>
  <si>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</si>
  <si>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</si>
  <si>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</si>
  <si>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</si>
  <si>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</si>
  <si>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</si>
  <si>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</si>
  <si>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</si>
  <si>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</si>
  <si>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</si>
  <si>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</si>
  <si>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</si>
  <si>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</si>
  <si>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</si>
  <si>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</si>
  <si>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</si>
  <si>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</si>
  <si>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</si>
  <si>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</si>
  <si>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</si>
  <si>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</si>
  <si>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</si>
  <si>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</si>
  <si>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</si>
  <si>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</si>
  <si>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</si>
  <si>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</si>
  <si>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</si>
  <si>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</si>
  <si>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</si>
  <si>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</si>
  <si>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</si>
  <si>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</si>
  <si>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</si>
  <si>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</si>
  <si>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</si>
  <si>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</si>
  <si>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</si>
  <si>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</si>
  <si>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</si>
  <si>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</si>
  <si>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</si>
  <si>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</si>
  <si>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</si>
  <si>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</si>
  <si>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</si>
  <si>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</si>
  <si>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</si>
  <si>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</si>
  <si>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</si>
  <si>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</si>
  <si>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</si>
  <si>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</si>
  <si>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</si>
  <si>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</si>
  <si>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</si>
  <si>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</si>
  <si>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</si>
  <si>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</si>
  <si>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</si>
  <si>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</si>
  <si>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</si>
  <si>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</si>
  <si>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</si>
  <si>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</si>
  <si>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</si>
  <si>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</si>
  <si>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</si>
  <si>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</si>
  <si>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</si>
  <si>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</si>
  <si>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</si>
  <si>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</si>
  <si>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</si>
  <si>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</si>
  <si>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</si>
  <si>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</si>
  <si>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</si>
  <si>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</si>
  <si>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</si>
  <si>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</si>
  <si>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</si>
  <si>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</si>
  <si>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</si>
  <si>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</si>
  <si>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</si>
  <si>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</si>
  <si>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</si>
  <si>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</si>
  <si>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</si>
  <si>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</si>
  <si>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</si>
  <si>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</si>
  <si>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</si>
  <si>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</si>
  <si>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</si>
  <si>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</si>
  <si>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</si>
  <si>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</si>
  <si>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</si>
  <si>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</si>
  <si>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</si>
  <si>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</si>
  <si>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</si>
  <si>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</si>
  <si>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</si>
  <si>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</si>
  <si>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</si>
  <si>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</si>
  <si>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</si>
  <si>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</si>
  <si>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</si>
  <si>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</si>
  <si>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</si>
  <si>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</si>
  <si>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</si>
  <si>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</si>
  <si>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</si>
  <si>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</si>
  <si>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</si>
  <si>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</si>
  <si>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</si>
  <si>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</si>
  <si>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</si>
  <si>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</si>
  <si>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</si>
  <si>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</si>
  <si>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</si>
  <si>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</si>
  <si>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</si>
  <si>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</si>
  <si>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</si>
  <si>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</si>
  <si>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</si>
  <si>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</si>
  <si>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</si>
  <si>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</si>
  <si>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</si>
  <si>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</si>
  <si>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</si>
  <si>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</si>
  <si>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</si>
  <si>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</si>
  <si>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</si>
  <si>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</si>
  <si>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</si>
  <si>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</si>
  <si>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</si>
  <si>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</si>
  <si>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</si>
  <si>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</si>
  <si>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</si>
  <si>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</si>
  <si>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</si>
  <si>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</si>
  <si>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</si>
  <si>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</si>
  <si>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</si>
  <si>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</si>
  <si>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</si>
  <si>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</si>
  <si>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</si>
  <si>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</si>
  <si>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</si>
  <si>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</si>
  <si>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</si>
  <si>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</si>
  <si>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</si>
  <si>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</si>
  <si>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</si>
  <si>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</si>
  <si>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</si>
  <si>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</si>
  <si>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</si>
  <si>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</si>
  <si>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</si>
  <si>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</si>
  <si>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</si>
  <si>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</si>
  <si>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</si>
  <si>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</si>
  <si>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</si>
  <si>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</si>
  <si>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</si>
  <si>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</si>
  <si>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</si>
  <si>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</si>
  <si>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</si>
  <si>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</si>
  <si>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</si>
  <si>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</si>
  <si>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</si>
  <si>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</si>
  <si>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</si>
  <si>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</si>
  <si>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</si>
  <si>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</si>
  <si>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</si>
  <si>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</si>
  <si>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</si>
  <si>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</si>
  <si>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</si>
  <si>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</si>
  <si>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</si>
  <si>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</si>
  <si>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</si>
  <si>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</si>
  <si>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</si>
  <si>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</si>
  <si>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</si>
  <si>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</si>
  <si>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</si>
  <si>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</si>
  <si>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</si>
  <si>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</si>
  <si>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</si>
  <si>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</si>
  <si>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</si>
  <si>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</si>
  <si>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</si>
  <si>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</si>
  <si>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</si>
  <si>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</si>
  <si>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</si>
  <si>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</si>
  <si>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</si>
  <si>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</si>
  <si>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</si>
  <si>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</si>
  <si>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</si>
  <si>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</si>
  <si>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</si>
  <si>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</si>
  <si>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</si>
  <si>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</si>
  <si>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</si>
  <si>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</si>
  <si>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</si>
  <si>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</si>
  <si>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</si>
  <si>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</si>
  <si>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</si>
  <si>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</si>
  <si>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</si>
  <si>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</si>
  <si>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</si>
  <si>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</si>
  <si>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</si>
  <si>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</si>
  <si>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</si>
  <si>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</si>
  <si>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</si>
  <si>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</si>
  <si>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</si>
  <si>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</si>
  <si>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</si>
  <si>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</si>
  <si>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</si>
  <si>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</si>
  <si>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</si>
  <si>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</si>
  <si>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</si>
  <si>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</si>
  <si>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</si>
  <si>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</si>
  <si>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</si>
  <si>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</si>
  <si>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</si>
  <si>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</si>
  <si>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</si>
  <si>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</si>
  <si>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</si>
  <si>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</si>
  <si>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</si>
  <si>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</si>
  <si>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</si>
  <si>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</si>
  <si>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</si>
  <si>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</si>
  <si>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</si>
  <si>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</si>
  <si>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</si>
  <si>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</si>
  <si>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</si>
  <si>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</si>
  <si>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</si>
  <si>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</si>
  <si>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</si>
  <si>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</si>
  <si>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</si>
  <si>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</si>
  <si>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</si>
  <si>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</si>
  <si>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</si>
  <si>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</si>
  <si>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</si>
  <si>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</si>
  <si>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</si>
  <si>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</si>
  <si>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</si>
  <si>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</si>
  <si>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</si>
  <si>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</si>
  <si>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</si>
  <si>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</si>
  <si>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</si>
  <si>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</si>
  <si>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</si>
  <si>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</si>
  <si>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</si>
  <si>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</si>
  <si>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</si>
  <si>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</si>
  <si>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</si>
  <si>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</si>
  <si>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</si>
  <si>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</si>
  <si>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</si>
  <si>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</si>
  <si>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</si>
  <si>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</si>
  <si>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</si>
  <si>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</si>
  <si>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</si>
  <si>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</si>
  <si>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</si>
  <si>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</si>
  <si>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</si>
  <si>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</si>
  <si>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</si>
  <si>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</si>
  <si>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</si>
  <si>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</si>
  <si>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</si>
  <si>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</si>
  <si>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</si>
  <si>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</si>
  <si>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</si>
  <si>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</si>
  <si>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</si>
  <si>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</si>
  <si>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</si>
  <si>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</si>
  <si>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</si>
  <si>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</si>
  <si>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</si>
  <si>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</si>
  <si>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</si>
  <si>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</si>
  <si>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</si>
  <si>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</si>
  <si>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</si>
  <si>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</si>
  <si>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</si>
  <si>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</si>
  <si>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</si>
  <si>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</si>
  <si>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</si>
  <si>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</si>
  <si>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</si>
  <si>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</si>
  <si>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</si>
  <si>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</si>
  <si>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</si>
  <si>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</si>
  <si>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</si>
  <si>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</si>
  <si>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</si>
  <si>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</si>
  <si>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</si>
  <si>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</si>
  <si>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</si>
  <si>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</si>
  <si>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</si>
  <si>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</si>
  <si>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</si>
  <si>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</si>
  <si>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</si>
  <si>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</si>
  <si>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</si>
  <si>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</si>
  <si>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</si>
  <si>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</si>
  <si>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</si>
  <si>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</si>
  <si>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</si>
  <si>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</si>
  <si>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</si>
  <si>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</si>
  <si>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</si>
  <si>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</si>
  <si>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</si>
  <si>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</si>
  <si>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</si>
  <si>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</si>
  <si>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</si>
  <si>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</si>
  <si>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</si>
  <si>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</si>
  <si>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</si>
  <si>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</si>
  <si>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</si>
  <si>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</si>
  <si>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</si>
  <si>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</si>
  <si>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</si>
  <si>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</si>
  <si>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</si>
  <si>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</si>
  <si>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</si>
  <si>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</si>
  <si>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</si>
  <si>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</si>
  <si>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</si>
  <si>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</si>
  <si>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</si>
  <si>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</si>
  <si>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</si>
  <si>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</si>
  <si>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</si>
  <si>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</si>
  <si>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</si>
  <si>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</si>
  <si>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</si>
  <si>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</si>
  <si>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</si>
  <si>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</si>
  <si>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</si>
  <si>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</si>
  <si>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</si>
  <si>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</si>
  <si>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</si>
  <si>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</si>
  <si>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</si>
  <si>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</si>
  <si>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</si>
  <si>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</si>
  <si>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</si>
  <si>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</si>
  <si>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</si>
  <si>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</si>
  <si>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</si>
  <si>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</si>
  <si>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</si>
  <si>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</si>
  <si>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</si>
  <si>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</si>
  <si>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</si>
  <si>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</si>
  <si>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</si>
  <si>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</si>
  <si>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</si>
  <si>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</si>
  <si>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</si>
  <si>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</si>
  <si>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</si>
  <si>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</si>
  <si>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</si>
  <si>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</si>
  <si>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</si>
  <si>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</si>
  <si>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</si>
  <si>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</si>
  <si>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</si>
  <si>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</si>
  <si>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</si>
  <si>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</si>
  <si>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</si>
  <si>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</si>
  <si>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</si>
  <si>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</si>
  <si>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</si>
  <si>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</si>
  <si>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</si>
  <si>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</si>
  <si>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</si>
  <si>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</si>
  <si>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</si>
  <si>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</si>
  <si>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</si>
  <si>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</si>
  <si>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</si>
  <si>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</si>
  <si>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</si>
  <si>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</si>
  <si>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</si>
  <si>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</si>
  <si>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</si>
  <si>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</si>
  <si>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</si>
  <si>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</si>
  <si>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</si>
  <si>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</si>
  <si>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</si>
  <si>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</si>
  <si>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</si>
  <si>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</si>
  <si>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</si>
  <si>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</si>
  <si>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</si>
  <si>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</si>
  <si>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</si>
  <si>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</si>
  <si>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</si>
  <si>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</si>
  <si>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</si>
  <si>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</si>
  <si>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</si>
  <si>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</si>
  <si>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</si>
  <si>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</si>
  <si>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</si>
  <si>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</si>
  <si>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</si>
  <si>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</si>
  <si>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</si>
  <si>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</si>
  <si>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</si>
  <si>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</si>
  <si>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</si>
  <si>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</si>
  <si>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</si>
  <si>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</si>
  <si>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</si>
  <si>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</si>
  <si>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</si>
  <si>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</si>
  <si>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</si>
  <si>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</si>
  <si>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</si>
  <si>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</si>
  <si>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</si>
  <si>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</si>
  <si>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</si>
  <si>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</si>
  <si>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</si>
  <si>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</si>
  <si>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</si>
  <si>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</si>
  <si>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</si>
  <si>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</si>
  <si>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</si>
  <si>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</si>
  <si>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</si>
  <si>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</si>
  <si>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</si>
  <si>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</si>
  <si>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</si>
  <si>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</si>
  <si>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</si>
  <si>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</si>
  <si>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</si>
  <si>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</si>
  <si>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</si>
  <si>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</si>
  <si>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</si>
  <si>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</si>
  <si>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</si>
  <si>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</si>
  <si>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</si>
  <si>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</si>
  <si>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</si>
  <si>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</si>
  <si>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</si>
  <si>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</si>
  <si>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</si>
  <si>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</si>
  <si>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</si>
  <si>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</si>
  <si>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</si>
  <si>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</si>
  <si>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</si>
  <si>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</si>
  <si>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</si>
  <si>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</si>
  <si>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</si>
  <si>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</si>
  <si>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</si>
  <si>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</si>
  <si>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</si>
  <si>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</si>
  <si>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</si>
  <si>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</si>
  <si>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</si>
  <si>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</si>
  <si>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</si>
  <si>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</si>
  <si>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</si>
  <si>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</si>
  <si>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</si>
  <si>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</si>
  <si>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</si>
  <si>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</si>
  <si>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</si>
  <si>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</si>
  <si>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</si>
  <si>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</si>
  <si>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</si>
  <si>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</si>
  <si>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</si>
  <si>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</si>
  <si>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</si>
  <si>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</si>
  <si>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</si>
  <si>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</si>
  <si>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</si>
  <si>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</si>
  <si>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</si>
  <si>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</si>
  <si>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</si>
  <si>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</si>
  <si>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</si>
  <si>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</si>
  <si>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</si>
  <si>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</si>
  <si>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</si>
  <si>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</si>
  <si>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</si>
  <si>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</si>
  <si>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</si>
  <si>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</si>
  <si>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</si>
  <si>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</si>
  <si>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</si>
  <si>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</si>
  <si>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</si>
  <si>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</si>
  <si>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</si>
  <si>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</si>
  <si>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</si>
  <si>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</si>
  <si>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</si>
  <si>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</si>
  <si>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</si>
  <si>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</si>
  <si>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</si>
  <si>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</si>
  <si>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</si>
  <si>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</si>
  <si>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</si>
  <si>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</si>
  <si>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</si>
  <si>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</si>
  <si>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</si>
  <si>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</si>
  <si>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</si>
  <si>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</si>
  <si>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</si>
  <si>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</si>
  <si>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</si>
  <si>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</si>
  <si>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</si>
  <si>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</si>
  <si>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</si>
  <si>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</si>
  <si>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</si>
  <si>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</si>
  <si>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</si>
  <si>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</si>
  <si>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</si>
  <si>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</si>
  <si>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</si>
  <si>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</si>
  <si>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</si>
  <si>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</si>
  <si>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</si>
  <si>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</si>
  <si>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</si>
  <si>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</si>
  <si>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</si>
  <si>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</si>
  <si>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</si>
  <si>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</si>
  <si>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</si>
  <si>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</si>
  <si>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</si>
  <si>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</si>
  <si>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</si>
  <si>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</si>
  <si>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</si>
  <si>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</si>
  <si>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</si>
  <si>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</si>
  <si>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</si>
  <si>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</si>
  <si>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</si>
  <si>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</si>
  <si>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</si>
  <si>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</si>
  <si>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</si>
  <si>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</si>
  <si>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</si>
  <si>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</si>
  <si>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</si>
  <si>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</si>
  <si>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</si>
  <si>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</si>
  <si>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</si>
  <si>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</si>
  <si>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</si>
  <si>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</si>
  <si>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</si>
  <si>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</si>
  <si>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</si>
  <si>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</si>
  <si>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</si>
  <si>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</si>
  <si>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</si>
  <si>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</si>
  <si>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</si>
  <si>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</si>
  <si>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</si>
  <si>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</si>
  <si>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</si>
  <si>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</si>
  <si>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</si>
  <si>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</si>
  <si>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</si>
  <si>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</si>
  <si>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</si>
  <si>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</si>
  <si>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</si>
  <si>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</si>
  <si>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</si>
  <si>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</si>
  <si>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</si>
  <si>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</si>
  <si>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</si>
  <si>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</si>
  <si>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</si>
  <si>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</si>
  <si>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</si>
  <si>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</si>
  <si>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</si>
  <si>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</si>
  <si>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</si>
  <si>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</si>
  <si>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</si>
  <si>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</si>
  <si>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</si>
  <si>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</si>
  <si>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</si>
  <si>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</si>
  <si>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</si>
  <si>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</si>
  <si>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</si>
  <si>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</si>
  <si>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</si>
  <si>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</si>
  <si>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</si>
  <si>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</si>
  <si>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</si>
  <si>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</si>
  <si>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</si>
  <si>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</si>
  <si>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</si>
  <si>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</si>
  <si>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</si>
  <si>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</si>
  <si>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</si>
  <si>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</si>
  <si>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</si>
  <si>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</si>
  <si>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</si>
  <si>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</si>
  <si>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</si>
  <si>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</si>
  <si>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</si>
  <si>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</si>
  <si>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</si>
  <si>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</si>
  <si>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</si>
  <si>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</si>
  <si>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</si>
  <si>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</si>
  <si>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</si>
  <si>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</si>
  <si>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</si>
  <si>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</si>
  <si>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</si>
  <si>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</si>
  <si>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</si>
  <si>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</si>
  <si>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</si>
  <si>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</si>
  <si>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</si>
  <si>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</si>
  <si>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</si>
  <si>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</si>
  <si>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</si>
  <si>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</si>
  <si>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</si>
  <si>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</si>
  <si>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</si>
  <si>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</si>
  <si>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</si>
  <si>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</si>
  <si>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</si>
  <si>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</si>
  <si>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</si>
  <si>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</si>
  <si>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</si>
  <si>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</si>
  <si>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</si>
  <si>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</si>
  <si>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</si>
  <si>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</si>
  <si>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</si>
  <si>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</si>
  <si>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</si>
  <si>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</si>
  <si>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</si>
  <si>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</si>
  <si>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</si>
  <si>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</si>
  <si>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</si>
  <si>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</si>
  <si>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</si>
  <si>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</si>
  <si>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</si>
  <si>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</si>
  <si>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</si>
  <si>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</si>
  <si>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</si>
  <si>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</si>
  <si>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</si>
  <si>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</si>
  <si>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</si>
  <si>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</si>
  <si>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</si>
  <si>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</si>
  <si>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</si>
  <si>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</si>
  <si>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</si>
  <si>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</si>
  <si>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</si>
  <si>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</si>
  <si>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</si>
  <si>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</si>
  <si>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</si>
  <si>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</si>
  <si>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</si>
  <si>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</si>
  <si>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</si>
  <si>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</si>
  <si>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</si>
  <si>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</si>
  <si>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</si>
  <si>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</si>
  <si>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</si>
  <si>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</si>
  <si>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</si>
  <si>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</si>
  <si>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</si>
  <si>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</si>
  <si>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</si>
  <si>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</si>
  <si>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</si>
  <si>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</si>
  <si>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</si>
  <si>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</si>
  <si>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</si>
  <si>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</si>
  <si>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</si>
  <si>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</si>
  <si>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</si>
  <si>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</si>
  <si>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</si>
  <si>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</si>
  <si>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</si>
  <si>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</si>
  <si>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</si>
  <si>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</si>
  <si>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</si>
  <si>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</si>
  <si>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</si>
  <si>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</si>
  <si>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</si>
  <si>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</si>
  <si>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</si>
  <si>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</si>
  <si>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</si>
  <si>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</si>
  <si>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</si>
  <si>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</si>
  <si>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</si>
  <si>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</si>
  <si>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</si>
  <si>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</si>
  <si>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</si>
  <si>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</si>
  <si>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</si>
  <si>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</si>
  <si>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</si>
  <si>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</si>
  <si>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</si>
  <si>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</si>
  <si>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</si>
  <si>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</si>
  <si>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</si>
  <si>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</si>
  <si>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</si>
  <si>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</si>
  <si>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</si>
  <si>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</si>
  <si>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</si>
  <si>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</si>
  <si>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</si>
  <si>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</si>
  <si>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</si>
  <si>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</si>
  <si>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</si>
  <si>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</si>
  <si>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</si>
  <si>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</si>
  <si>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</si>
  <si>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</si>
  <si>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</si>
  <si>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</si>
  <si>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</si>
  <si>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</si>
  <si>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</si>
  <si>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</si>
  <si>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</si>
  <si>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</si>
  <si>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</si>
  <si>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</si>
  <si>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</si>
  <si>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</si>
  <si>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</si>
  <si>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</si>
  <si>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</si>
  <si>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</si>
  <si>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</si>
  <si>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</si>
  <si>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</si>
  <si>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</si>
  <si>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</si>
  <si>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</si>
  <si>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</si>
  <si>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</si>
  <si>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</si>
  <si>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</si>
  <si>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</si>
  <si>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</si>
  <si>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</si>
  <si>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</si>
  <si>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</si>
  <si>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</si>
  <si>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</si>
  <si>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</si>
  <si>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</si>
  <si>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</si>
  <si>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</si>
  <si>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</si>
  <si>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</si>
  <si>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</si>
  <si>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</si>
  <si>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</si>
  <si>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</si>
  <si>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</si>
  <si>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</si>
  <si>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</si>
  <si>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</si>
  <si>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</si>
  <si>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</si>
  <si>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</si>
  <si>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</si>
  <si>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</si>
  <si>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</si>
  <si>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</si>
  <si>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</si>
  <si>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</si>
  <si>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</si>
  <si>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</si>
  <si>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</si>
  <si>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</si>
  <si>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</si>
  <si>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</si>
  <si>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</si>
  <si>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</si>
  <si>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</si>
  <si>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</si>
  <si>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</si>
  <si>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</si>
  <si>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</si>
  <si>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</si>
  <si>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</si>
  <si>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</si>
  <si>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</si>
  <si>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</si>
  <si>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</si>
  <si>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</si>
  <si>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</si>
  <si>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</si>
  <si>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</si>
  <si>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</si>
  <si>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</si>
  <si>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</si>
  <si>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</si>
  <si>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</si>
  <si>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</si>
  <si>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</si>
  <si>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</si>
  <si>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</si>
  <si>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</si>
  <si>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</si>
  <si>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</si>
  <si>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</si>
  <si>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</si>
  <si>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</si>
  <si>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</si>
  <si>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</si>
  <si>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</si>
  <si>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</si>
  <si>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</si>
  <si>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</si>
  <si>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</si>
  <si>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</si>
  <si>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</si>
  <si>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</si>
  <si>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</si>
  <si>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</si>
  <si>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</si>
  <si>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</si>
  <si>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</si>
  <si>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</si>
  <si>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</si>
  <si>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</si>
  <si>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</si>
  <si>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</si>
  <si>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</si>
  <si>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</si>
  <si>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</si>
  <si>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</si>
  <si>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</si>
  <si>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</si>
  <si>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</si>
  <si>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</si>
  <si>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</si>
  <si>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</si>
  <si>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</si>
  <si>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</si>
  <si>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</si>
  <si>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</si>
  <si>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</si>
  <si>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</si>
  <si>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</si>
  <si>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</si>
  <si>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</si>
  <si>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</si>
  <si>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</si>
  <si>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</si>
  <si>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</si>
  <si>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</si>
  <si>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</si>
  <si>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</si>
  <si>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</si>
  <si>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</si>
  <si>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</si>
  <si>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</si>
  <si>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</si>
  <si>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</si>
  <si>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</si>
  <si>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</si>
  <si>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</si>
  <si>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</si>
  <si>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</si>
  <si>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</si>
  <si>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</si>
  <si>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</si>
  <si>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</si>
  <si>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</si>
  <si>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</si>
  <si>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</si>
  <si>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</si>
  <si>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</si>
  <si>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</si>
  <si>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</si>
  <si>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</si>
  <si>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</si>
  <si>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</si>
  <si>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</si>
  <si>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</si>
  <si>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</si>
  <si>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</si>
  <si>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</si>
  <si>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</si>
  <si>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</si>
  <si>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</si>
  <si>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</si>
  <si>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</si>
  <si>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</si>
  <si>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</si>
  <si>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</si>
  <si>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</si>
  <si>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</si>
  <si>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</si>
  <si>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</si>
  <si>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</si>
  <si>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</si>
  <si>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</si>
  <si>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</si>
  <si>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</si>
  <si>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</si>
  <si>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</si>
  <si>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</si>
  <si>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</si>
  <si>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</si>
  <si>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</si>
  <si>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</si>
  <si>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</si>
  <si>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</si>
  <si>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</si>
  <si>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</si>
  <si>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</si>
  <si>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</si>
  <si>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</si>
  <si>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</si>
  <si>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</si>
  <si>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</si>
  <si>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</si>
  <si>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</si>
  <si>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</si>
  <si>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</si>
  <si>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</si>
  <si>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</si>
  <si>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</si>
  <si>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</si>
  <si>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</si>
  <si>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</si>
  <si>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</si>
  <si>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</si>
  <si>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</si>
  <si>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</si>
  <si>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</si>
  <si>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</si>
  <si>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</si>
  <si>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</si>
  <si>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</si>
  <si>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</si>
  <si>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</si>
  <si>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</si>
  <si>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</si>
  <si>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</si>
  <si>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</si>
  <si>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</si>
  <si>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</si>
  <si>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</si>
  <si>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</si>
  <si>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</si>
  <si>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</si>
  <si>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</si>
  <si>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</si>
  <si>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</si>
  <si>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</si>
  <si>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</si>
  <si>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</si>
  <si>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</si>
  <si>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</si>
  <si>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</si>
  <si>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</si>
  <si>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</si>
  <si>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</si>
  <si>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</si>
  <si>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</si>
  <si>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</si>
  <si>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</si>
  <si>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</si>
  <si>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</si>
  <si>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</si>
  <si>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</si>
  <si>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</si>
  <si>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</si>
  <si>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</si>
  <si>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</si>
  <si>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</si>
  <si>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</si>
  <si>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</si>
  <si>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</si>
  <si>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</si>
  <si>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</si>
  <si>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</si>
  <si>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</si>
  <si>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</si>
  <si>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</si>
  <si>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</si>
  <si>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</si>
  <si>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</si>
  <si>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</si>
  <si>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</si>
  <si>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</si>
  <si>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</si>
  <si>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</si>
  <si>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</si>
  <si>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</si>
  <si>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</si>
  <si>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</si>
  <si>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</si>
  <si>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</si>
  <si>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</si>
  <si>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</si>
  <si>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</si>
  <si>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</si>
  <si>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</si>
  <si>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</si>
  <si>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</si>
  <si>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</si>
  <si>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</si>
  <si>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</si>
  <si>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</si>
  <si>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</si>
  <si>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</si>
  <si>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</si>
  <si>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</si>
  <si>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</si>
  <si>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</si>
  <si>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</si>
  <si>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</si>
  <si>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</si>
  <si>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</si>
  <si>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</si>
  <si>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</si>
  <si>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</si>
  <si>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</si>
  <si>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</si>
  <si>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</si>
  <si>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</si>
  <si>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</si>
  <si>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</si>
  <si>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</si>
  <si>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</si>
  <si>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</si>
  <si>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</si>
  <si>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</si>
  <si>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</si>
  <si>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</si>
  <si>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</si>
  <si>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</si>
  <si>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</si>
  <si>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</si>
  <si>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</si>
  <si>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</si>
  <si>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</si>
  <si>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</si>
  <si>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</si>
  <si>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</si>
  <si>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</si>
  <si>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</si>
  <si>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</si>
  <si>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</si>
  <si>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</si>
  <si>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</si>
  <si>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</si>
  <si>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</si>
  <si>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</si>
  <si>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</si>
  <si>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</si>
  <si>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</si>
  <si>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</si>
  <si>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</si>
  <si>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</si>
  <si>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</si>
  <si>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</si>
  <si>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</si>
  <si>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</si>
  <si>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</si>
  <si>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</si>
  <si>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</si>
  <si>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</si>
  <si>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</si>
  <si>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</si>
  <si>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</si>
  <si>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</si>
  <si>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</si>
  <si>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</si>
  <si>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</si>
  <si>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</si>
  <si>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</si>
  <si>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</si>
  <si>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</si>
  <si>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</si>
  <si>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</si>
  <si>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</si>
  <si>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</si>
  <si>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</si>
  <si>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</si>
  <si>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</si>
  <si>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</si>
  <si>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</si>
  <si>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</si>
  <si>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</si>
  <si>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</si>
  <si>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</si>
  <si>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</si>
  <si>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</si>
  <si>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</si>
  <si>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</si>
  <si>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</si>
  <si>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</si>
  <si>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</si>
  <si>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</si>
  <si>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</si>
  <si>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</si>
  <si>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</si>
  <si>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</si>
  <si>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</si>
  <si>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</si>
  <si>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</si>
  <si>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</si>
  <si>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</si>
  <si>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</si>
  <si>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</si>
  <si>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</si>
  <si>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</si>
  <si>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</si>
  <si>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</si>
  <si>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</si>
  <si>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</si>
  <si>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</si>
  <si>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</si>
  <si>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</si>
  <si>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</si>
  <si>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</si>
  <si>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</si>
  <si>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</si>
  <si>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</si>
  <si>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</si>
  <si>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</si>
  <si>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</si>
  <si>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</si>
  <si>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</si>
  <si>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</si>
  <si>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</si>
  <si>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</si>
  <si>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</si>
  <si>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</si>
  <si>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</si>
  <si>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</si>
  <si>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</si>
  <si>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</si>
  <si>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</si>
  <si>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</si>
  <si>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</si>
  <si>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</si>
  <si>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</si>
  <si>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</si>
  <si>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</si>
  <si>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</si>
  <si>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</si>
  <si>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</si>
  <si>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</si>
  <si>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</si>
  <si>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</si>
  <si>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</si>
  <si>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</si>
  <si>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</si>
  <si>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</si>
  <si>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</si>
  <si>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</si>
  <si>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</si>
  <si>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</si>
  <si>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</si>
  <si>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</si>
  <si>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</si>
  <si>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</si>
  <si>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</si>
  <si>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</si>
  <si>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</si>
  <si>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</si>
  <si>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</si>
  <si>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</si>
  <si>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</si>
  <si>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</si>
  <si>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</si>
  <si>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</si>
  <si>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</si>
  <si>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</si>
  <si>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</si>
  <si>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</si>
  <si>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</si>
  <si>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</si>
  <si>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</si>
  <si>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</si>
  <si>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</si>
  <si>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</si>
  <si>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</si>
  <si>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</si>
  <si>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</si>
  <si>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</si>
  <si>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</si>
  <si>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</si>
  <si>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</si>
  <si>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</si>
  <si>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</si>
  <si>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</si>
  <si>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</si>
  <si>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</si>
  <si>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</si>
  <si>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</si>
  <si>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</si>
  <si>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</si>
  <si>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</si>
  <si>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</si>
  <si>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</si>
  <si>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</si>
  <si>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</si>
  <si>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</si>
  <si>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</si>
  <si>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</si>
  <si>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</si>
  <si>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</si>
  <si>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</si>
  <si>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</si>
  <si>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</si>
  <si>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</si>
  <si>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</si>
  <si>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</si>
  <si>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</si>
  <si>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</si>
  <si>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</si>
  <si>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</si>
  <si>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</si>
  <si>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</si>
  <si>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</si>
  <si>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</si>
  <si>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</si>
  <si>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</si>
  <si>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</si>
  <si>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</si>
  <si>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</si>
  <si>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</si>
  <si>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</si>
  <si>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</si>
  <si>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</si>
  <si>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</si>
  <si>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</si>
  <si>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</si>
  <si>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</si>
  <si>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</si>
  <si>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</si>
  <si>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</si>
  <si>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</si>
  <si>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</si>
  <si>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</si>
  <si>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</si>
  <si>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</si>
  <si>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</si>
  <si>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</si>
  <si>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</si>
  <si>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</si>
  <si>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</si>
  <si>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</si>
  <si>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</si>
  <si>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</si>
  <si>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</si>
  <si>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</si>
  <si>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</si>
  <si>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</si>
  <si>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</si>
  <si>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</si>
  <si>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</si>
  <si>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</si>
  <si>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</si>
  <si>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</si>
  <si>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</si>
  <si>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</si>
  <si>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</si>
  <si>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</si>
  <si>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</si>
  <si>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</si>
  <si>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</si>
  <si>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</si>
  <si>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</si>
  <si>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</si>
  <si>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</si>
  <si>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</si>
  <si>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</si>
  <si>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</si>
  <si>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</si>
  <si>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</si>
  <si>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</si>
  <si>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</si>
  <si>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</si>
  <si>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</si>
  <si>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</si>
  <si>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</si>
  <si>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</si>
  <si>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</si>
  <si>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</si>
  <si>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</si>
  <si>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</si>
  <si>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</si>
  <si>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</si>
  <si>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</si>
  <si>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</si>
  <si>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</si>
  <si>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</si>
  <si>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</si>
  <si>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</si>
  <si>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</si>
  <si>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</si>
  <si>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</si>
  <si>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</si>
  <si>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</si>
  <si>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</si>
  <si>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</si>
  <si>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</si>
  <si>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</si>
  <si>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</si>
  <si>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</si>
  <si>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</si>
  <si>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</si>
  <si>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</si>
  <si>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</si>
  <si>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</si>
  <si>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</si>
  <si>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</si>
  <si>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</si>
  <si>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</si>
  <si>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</si>
  <si>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</si>
  <si>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</si>
  <si>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</si>
  <si>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</si>
  <si>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</si>
  <si>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</si>
  <si>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</si>
  <si>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</si>
  <si>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</si>
  <si>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</si>
  <si>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</si>
  <si>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</si>
  <si>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</si>
  <si>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</si>
  <si>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</si>
  <si>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</si>
  <si>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</si>
  <si>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</si>
  <si>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</si>
  <si>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</si>
  <si>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</si>
  <si>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</si>
  <si>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</si>
  <si>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</si>
  <si>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</si>
  <si>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</si>
  <si>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</si>
  <si>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</si>
  <si>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</si>
  <si>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</si>
  <si>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</si>
  <si>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</si>
  <si>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</si>
  <si>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</si>
  <si>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</si>
  <si>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</si>
  <si>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</si>
  <si>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</si>
  <si>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</si>
  <si>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</si>
  <si>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</si>
  <si>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</si>
  <si>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</si>
  <si>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</si>
  <si>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</si>
  <si>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</si>
  <si>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</si>
  <si>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</si>
  <si>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</si>
  <si>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</si>
  <si>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</si>
  <si>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</si>
  <si>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</si>
  <si>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</si>
  <si>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</si>
  <si>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</si>
  <si>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</si>
  <si>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</si>
  <si>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</si>
  <si>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</si>
  <si>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</si>
  <si>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</si>
  <si>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</si>
  <si>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</si>
  <si>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</si>
  <si>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</si>
  <si>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</si>
  <si>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</si>
  <si>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</si>
  <si>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</si>
  <si>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</si>
  <si>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</si>
  <si>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</si>
  <si>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</si>
  <si>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</si>
  <si>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</si>
  <si>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</si>
  <si>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</si>
  <si>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</si>
  <si>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</si>
  <si>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</si>
  <si>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</si>
  <si>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</si>
  <si>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</si>
  <si>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</si>
  <si>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</si>
  <si>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</si>
  <si>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</si>
  <si>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</si>
  <si>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</si>
  <si>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</si>
  <si>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</si>
  <si>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</si>
  <si>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</si>
  <si>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</si>
  <si>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</si>
  <si>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</si>
  <si>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</si>
  <si>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</si>
  <si>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</si>
  <si>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</si>
  <si>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</si>
  <si>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</si>
  <si>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</si>
  <si>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</si>
  <si>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</si>
  <si>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</si>
  <si>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</si>
  <si>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</si>
  <si>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</si>
  <si>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</si>
  <si>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</si>
  <si>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</si>
  <si>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</si>
  <si>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</si>
  <si>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</si>
  <si>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</si>
  <si>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</si>
  <si>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</si>
  <si>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</si>
  <si>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</si>
  <si>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</si>
  <si>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</si>
  <si>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</si>
  <si>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</si>
  <si>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</si>
  <si>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</si>
  <si>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</si>
  <si>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</si>
  <si>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</si>
  <si>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</si>
  <si>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</si>
  <si>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</si>
  <si>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</si>
  <si>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</si>
  <si>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</si>
  <si>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</si>
  <si>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</si>
  <si>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</si>
  <si>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</si>
  <si>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</si>
  <si>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</si>
  <si>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</si>
  <si>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</si>
  <si>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</si>
  <si>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</si>
  <si>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</si>
  <si>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</si>
  <si>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</si>
  <si>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</si>
  <si>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</si>
  <si>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</si>
  <si>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</si>
  <si>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</si>
  <si>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</si>
  <si>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</si>
  <si>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</si>
  <si>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</si>
  <si>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</si>
  <si>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</si>
  <si>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</si>
  <si>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</si>
  <si>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</si>
  <si>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</si>
  <si>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</si>
  <si>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</si>
  <si>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</si>
  <si>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</si>
  <si>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</si>
  <si>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</si>
  <si>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</si>
  <si>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</si>
  <si>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</si>
  <si>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</si>
  <si>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</si>
  <si>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</si>
  <si>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</si>
  <si>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</si>
  <si>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</si>
  <si>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</si>
  <si>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</si>
  <si>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</si>
  <si>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</si>
  <si>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</si>
  <si>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</si>
  <si>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</si>
  <si>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</si>
  <si>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</si>
  <si>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</si>
  <si>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</si>
  <si>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</si>
  <si>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</si>
  <si>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</si>
  <si>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</si>
  <si>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</si>
  <si>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</si>
  <si>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</si>
  <si>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</si>
  <si>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</si>
  <si>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</si>
  <si>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</si>
  <si>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</si>
  <si>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</si>
  <si>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</si>
  <si>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</si>
  <si>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</si>
  <si>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</si>
  <si>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</si>
  <si>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</si>
  <si>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</si>
  <si>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</si>
  <si>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</si>
  <si>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</si>
  <si>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</si>
  <si>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</si>
  <si>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</si>
  <si>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</si>
  <si>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</si>
  <si>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</si>
  <si>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</si>
  <si>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</si>
  <si>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</si>
  <si>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</si>
  <si>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</si>
  <si>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</si>
  <si>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</si>
  <si>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</si>
  <si>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</si>
  <si>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</si>
  <si>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</si>
  <si>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</si>
  <si>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</si>
  <si>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</si>
  <si>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</si>
  <si>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</si>
  <si>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</si>
  <si>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</si>
  <si>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</si>
  <si>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</si>
  <si>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</si>
  <si>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</si>
  <si>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</si>
  <si>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</si>
  <si>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</si>
  <si>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</si>
  <si>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</si>
  <si>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</si>
  <si>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</si>
  <si>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</si>
  <si>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</si>
  <si>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</si>
  <si>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</si>
  <si>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</si>
  <si>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</si>
  <si>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</si>
  <si>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</si>
  <si>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</si>
  <si>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</si>
  <si>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</si>
  <si>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</si>
  <si>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</si>
  <si>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</si>
  <si>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</si>
  <si>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</si>
  <si>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</si>
  <si>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</si>
  <si>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</si>
  <si>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</si>
  <si>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</si>
  <si>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</si>
  <si>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</si>
  <si>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</si>
  <si>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</si>
  <si>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</si>
  <si>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</si>
  <si>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</si>
  <si>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</si>
  <si>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</si>
  <si>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</si>
  <si>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</si>
  <si>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</si>
  <si>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</si>
  <si>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</si>
  <si>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</si>
  <si>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</si>
  <si>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</si>
  <si>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</si>
  <si>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</si>
  <si>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</si>
  <si>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</si>
  <si>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</si>
  <si>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</si>
  <si>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</si>
  <si>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</si>
  <si>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</si>
  <si>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</si>
  <si>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</si>
  <si>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</si>
  <si>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</si>
  <si>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</si>
  <si>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</si>
  <si>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</si>
  <si>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</si>
  <si>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</si>
  <si>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</si>
  <si>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</si>
  <si>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</si>
  <si>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</si>
  <si>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</si>
  <si>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</si>
  <si>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</si>
  <si>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</si>
  <si>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</si>
  <si>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</si>
  <si>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</si>
  <si>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</si>
  <si>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</si>
  <si>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</si>
  <si>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</si>
  <si>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</si>
  <si>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</si>
  <si>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</si>
  <si>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</si>
  <si>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</si>
  <si>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</si>
  <si>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</si>
  <si>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</si>
  <si>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</si>
  <si>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</si>
  <si>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</si>
  <si>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</si>
  <si>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</si>
  <si>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</si>
  <si>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</si>
  <si>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</si>
  <si>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</si>
  <si>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</si>
  <si>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</si>
  <si>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</si>
  <si>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</si>
  <si>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</si>
  <si>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</si>
  <si>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</si>
  <si>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</si>
  <si>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</si>
  <si>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</si>
  <si>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</si>
  <si>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</si>
  <si>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</si>
  <si>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</si>
  <si>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</si>
  <si>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</si>
  <si>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</si>
  <si>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</si>
  <si>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</si>
  <si>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</si>
  <si>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</si>
  <si>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</si>
  <si>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</si>
  <si>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</si>
  <si>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</si>
  <si>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</si>
  <si>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</si>
  <si>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</si>
  <si>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</si>
  <si>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</si>
  <si>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</si>
  <si>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</si>
  <si>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</si>
  <si>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</si>
  <si>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</si>
  <si>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</si>
  <si>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</si>
  <si>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</si>
  <si>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</si>
  <si>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</si>
  <si>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</si>
  <si>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</si>
  <si>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</si>
  <si>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</si>
  <si>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</si>
  <si>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</si>
  <si>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</si>
  <si>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</si>
  <si>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</si>
  <si>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</si>
  <si>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</si>
  <si>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</si>
  <si>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</si>
  <si>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</si>
  <si>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</si>
  <si>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</si>
  <si>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</si>
  <si>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</si>
  <si>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</si>
  <si>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</si>
  <si>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</si>
  <si>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</si>
  <si>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</si>
  <si>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</si>
  <si>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</si>
  <si>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</si>
  <si>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</si>
  <si>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</si>
  <si>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</si>
  <si>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</si>
  <si>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</si>
  <si>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</si>
  <si>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</si>
  <si>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</si>
  <si>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</si>
  <si>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</si>
  <si>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</si>
  <si>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</si>
  <si>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</si>
  <si>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</si>
  <si>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</si>
  <si>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</si>
  <si>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</si>
  <si>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</si>
  <si>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</si>
  <si>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</si>
  <si>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</si>
  <si>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</si>
  <si>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</si>
  <si>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</si>
  <si>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</si>
  <si>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</si>
  <si>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</si>
  <si>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</si>
  <si>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</si>
  <si>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</si>
  <si>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</si>
  <si>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</si>
  <si>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</si>
  <si>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</si>
  <si>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</si>
  <si>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</si>
  <si>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</si>
  <si>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</si>
  <si>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</si>
  <si>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</si>
  <si>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</si>
  <si>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</si>
  <si>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</si>
  <si>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</si>
  <si>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</si>
  <si>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</si>
  <si>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</si>
  <si>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</si>
  <si>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</si>
  <si>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</si>
  <si>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</si>
  <si>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</si>
  <si>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</si>
  <si>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</si>
  <si>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</si>
  <si>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</si>
  <si>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</si>
  <si>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</si>
  <si>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</si>
  <si>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</si>
  <si>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</si>
  <si>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</si>
  <si>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</si>
  <si>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</si>
  <si>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</si>
  <si>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</si>
  <si>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</si>
  <si>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</si>
  <si>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</si>
  <si>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</si>
  <si>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</si>
  <si>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</si>
  <si>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</si>
  <si>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</si>
  <si>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</si>
  <si>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</si>
  <si>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</si>
  <si>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</si>
  <si>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</si>
  <si>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</si>
  <si>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</si>
  <si>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</si>
  <si>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</si>
  <si>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</si>
  <si>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</si>
  <si>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</si>
  <si>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</si>
  <si>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</si>
  <si>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</si>
  <si>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</si>
  <si>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</si>
  <si>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</si>
  <si>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</si>
  <si>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</si>
  <si>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</si>
  <si>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</si>
  <si>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</si>
  <si>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</si>
  <si>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</si>
  <si>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</si>
  <si>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</si>
  <si>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</si>
  <si>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</si>
  <si>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</si>
  <si>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</si>
  <si>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</si>
  <si>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</si>
  <si>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</si>
  <si>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</si>
  <si>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</si>
  <si>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</si>
  <si>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</si>
  <si>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</si>
  <si>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</si>
  <si>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</si>
  <si>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</si>
  <si>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</si>
  <si>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</si>
  <si>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</si>
  <si>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</si>
  <si>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</si>
  <si>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</si>
  <si>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</si>
  <si>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</si>
  <si>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</si>
  <si>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</si>
  <si>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</si>
  <si>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</si>
  <si>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</si>
  <si>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</si>
  <si>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</si>
  <si>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</si>
  <si>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</si>
  <si>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</si>
  <si>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</si>
  <si>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</si>
  <si>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</si>
  <si>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</si>
  <si>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</si>
  <si>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</si>
  <si>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</si>
  <si>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</si>
  <si>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</si>
  <si>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</si>
  <si>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</si>
  <si>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</si>
  <si>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</si>
  <si>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</si>
  <si>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</si>
  <si>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</si>
  <si>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</si>
  <si>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</si>
  <si>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</si>
  <si>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</si>
  <si>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</si>
  <si>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</si>
  <si>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</si>
  <si>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</si>
  <si>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</si>
  <si>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</si>
  <si>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</si>
  <si>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</si>
  <si>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</si>
  <si>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</si>
  <si>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</si>
  <si>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</si>
  <si>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</si>
  <si>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</si>
  <si>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</si>
  <si>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</si>
  <si>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</si>
  <si>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</si>
  <si>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</si>
  <si>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</si>
  <si>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</si>
  <si>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</si>
  <si>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</si>
  <si>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</si>
  <si>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</si>
  <si>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</si>
  <si>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</si>
  <si>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</si>
  <si>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</si>
  <si>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</si>
  <si>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</si>
  <si>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</si>
  <si>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</si>
  <si>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</si>
  <si>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</si>
  <si>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</si>
  <si>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</si>
  <si>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</si>
  <si>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</si>
  <si>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</si>
  <si>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</si>
  <si>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</si>
  <si>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</si>
  <si>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</si>
  <si>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</si>
  <si>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</si>
  <si>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</si>
  <si>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</si>
  <si>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</si>
  <si>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</si>
  <si>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</si>
  <si>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</si>
  <si>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</si>
  <si>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</si>
  <si>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</si>
  <si>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</si>
  <si>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</si>
  <si>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</si>
  <si>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</si>
  <si>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</si>
  <si>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</si>
  <si>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</si>
  <si>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</si>
  <si>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</si>
  <si>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</si>
  <si>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</si>
  <si>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</si>
  <si>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</si>
  <si>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</si>
  <si>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</si>
  <si>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</si>
  <si>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</si>
  <si>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</si>
  <si>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</si>
  <si>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</si>
  <si>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</si>
  <si>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</si>
  <si>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</si>
  <si>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</si>
  <si>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</si>
  <si>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</si>
  <si>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</si>
  <si>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</si>
  <si>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</si>
  <si>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</si>
  <si>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</si>
  <si>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</si>
  <si>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</si>
  <si>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</si>
  <si>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</si>
  <si>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</si>
  <si>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</si>
  <si>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</si>
  <si>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</si>
  <si>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</si>
  <si>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</si>
  <si>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</si>
  <si>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</si>
  <si>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</si>
  <si>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</si>
  <si>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</si>
  <si>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</si>
  <si>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</si>
  <si>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</si>
  <si>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</si>
  <si>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</si>
  <si>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</si>
  <si>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</si>
  <si>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</si>
  <si>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</si>
  <si>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</si>
  <si>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</si>
  <si>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</si>
  <si>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</si>
  <si>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</si>
  <si>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</si>
  <si>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</si>
  <si>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</si>
  <si>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</si>
  <si>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</si>
  <si>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</si>
  <si>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</si>
  <si>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</si>
  <si>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</si>
  <si>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</si>
  <si>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</si>
  <si>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</si>
  <si>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</si>
  <si>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</si>
  <si>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</si>
  <si>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</si>
  <si>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</si>
  <si>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</si>
  <si>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</si>
  <si>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</si>
  <si>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</si>
  <si>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</si>
  <si>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</si>
  <si>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</si>
  <si>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</si>
  <si>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</si>
  <si>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</si>
  <si>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</si>
  <si>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</si>
  <si>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</si>
  <si>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</si>
  <si>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</si>
  <si>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</si>
  <si>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</si>
  <si>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</si>
  <si>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</si>
  <si>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</si>
  <si>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</si>
  <si>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</si>
  <si>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</si>
  <si>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</si>
  <si>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</si>
  <si>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</si>
  <si>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</si>
  <si>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</si>
  <si>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</si>
  <si>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</si>
  <si>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</si>
  <si>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</si>
  <si>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</si>
  <si>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</si>
  <si>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</si>
  <si>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</si>
  <si>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</si>
  <si>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</si>
  <si>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</si>
  <si>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</si>
  <si>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</si>
  <si>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</si>
  <si>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</si>
  <si>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</si>
  <si>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</si>
  <si>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</si>
  <si>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</si>
  <si>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</si>
  <si>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</si>
  <si>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</si>
  <si>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</si>
  <si>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</si>
  <si>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</si>
  <si>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</si>
  <si>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</si>
  <si>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</si>
  <si>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</si>
  <si>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</si>
  <si>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</si>
  <si>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</si>
  <si>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</si>
  <si>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</si>
  <si>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</si>
  <si>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</si>
  <si>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</si>
  <si>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</si>
  <si>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</si>
  <si>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</si>
  <si>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</si>
  <si>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</si>
  <si>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</si>
  <si>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</si>
  <si>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</si>
  <si>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</si>
  <si>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</si>
  <si>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</si>
  <si>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</si>
  <si>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</si>
  <si>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</si>
  <si>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</si>
  <si>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</si>
  <si>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</si>
  <si>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</si>
  <si>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</si>
  <si>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</si>
  <si>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</si>
  <si>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</si>
  <si>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</si>
  <si>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</si>
  <si>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</si>
  <si>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</si>
  <si>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</si>
  <si>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</si>
  <si>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</si>
  <si>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</si>
  <si>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</si>
  <si>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</si>
  <si>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</si>
  <si>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</si>
  <si>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</si>
  <si>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</si>
  <si>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</si>
  <si>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</si>
  <si>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</si>
  <si>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</si>
  <si>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</si>
  <si>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</si>
  <si>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</si>
  <si>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</si>
  <si>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</si>
  <si>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</si>
  <si>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</si>
  <si>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</si>
  <si>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</si>
  <si>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</si>
  <si>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</si>
  <si>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</si>
  <si>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</si>
  <si>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</si>
  <si>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</si>
  <si>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</si>
  <si>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</si>
  <si>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</si>
  <si>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</si>
  <si>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</si>
  <si>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</si>
  <si>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</si>
  <si>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</si>
  <si>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</si>
  <si>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</si>
  <si>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</si>
  <si>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</si>
  <si>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</si>
  <si>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</si>
  <si>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</si>
  <si>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</si>
  <si>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</si>
  <si>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</si>
  <si>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</si>
  <si>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</si>
  <si>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</si>
  <si>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</si>
  <si>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</si>
  <si>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</si>
  <si>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</si>
  <si>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</si>
  <si>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</si>
  <si>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</si>
  <si>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</si>
  <si>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</si>
  <si>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</si>
  <si>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</si>
  <si>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</si>
  <si>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</si>
  <si>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</si>
  <si>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</si>
  <si>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</si>
  <si>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</si>
  <si>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</si>
  <si>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</si>
  <si>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</si>
  <si>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</si>
  <si>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</si>
  <si>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</si>
  <si>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</si>
  <si>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</si>
  <si>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</si>
  <si>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</si>
  <si>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</si>
  <si>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</si>
  <si>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</si>
  <si>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</si>
  <si>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</si>
  <si>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</si>
  <si>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</si>
  <si>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</si>
  <si>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</si>
  <si>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</si>
  <si>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</si>
  <si>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</si>
  <si>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</si>
  <si>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</si>
  <si>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</si>
  <si>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</si>
  <si>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</si>
  <si>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</si>
  <si>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</si>
  <si>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</si>
  <si>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</si>
  <si>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</si>
  <si>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</si>
  <si>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</si>
  <si>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</si>
  <si>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</si>
  <si>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</si>
  <si>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</si>
  <si>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</si>
  <si>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</si>
  <si>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</si>
  <si>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</si>
  <si>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</si>
  <si>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</si>
  <si>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</si>
  <si>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</si>
  <si>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</si>
  <si>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</si>
  <si>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</si>
  <si>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</si>
  <si>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</si>
  <si>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</si>
  <si>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</si>
  <si>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</si>
  <si>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</si>
  <si>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</si>
  <si>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</si>
  <si>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</si>
  <si>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</si>
  <si>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</si>
  <si>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</si>
  <si>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</si>
  <si>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</si>
  <si>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</si>
  <si>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</si>
  <si>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</si>
  <si>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</si>
  <si>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</si>
  <si>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</si>
  <si>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</si>
  <si>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</si>
  <si>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</si>
  <si>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</si>
  <si>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</si>
  <si>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</si>
  <si>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</si>
  <si>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</si>
  <si>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</si>
  <si>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</si>
  <si>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</si>
  <si>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</si>
  <si>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</si>
  <si>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</si>
  <si>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</si>
  <si>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</si>
  <si>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</si>
  <si>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</si>
  <si>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</si>
  <si>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</si>
  <si>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</si>
  <si>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</si>
  <si>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</si>
  <si>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</si>
  <si>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</si>
  <si>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</si>
  <si>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</si>
  <si>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</si>
  <si>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</si>
  <si>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</si>
  <si>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</si>
  <si>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</si>
  <si>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</si>
  <si>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</si>
  <si>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</si>
  <si>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</si>
  <si>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</si>
  <si>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</si>
  <si>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</si>
  <si>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</si>
  <si>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</si>
  <si>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</si>
  <si>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</si>
  <si>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</si>
  <si>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</si>
  <si>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</si>
  <si>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</si>
  <si>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</si>
  <si>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</si>
  <si>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</si>
  <si>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</si>
  <si>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</si>
  <si>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</si>
  <si>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</si>
  <si>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</si>
  <si>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</si>
  <si>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</si>
  <si>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</si>
  <si>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</si>
  <si>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</si>
  <si>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</si>
  <si>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</si>
  <si>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</si>
  <si>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</si>
  <si>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</si>
  <si>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</si>
  <si>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</si>
  <si>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</si>
  <si>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</si>
  <si>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</si>
  <si>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</si>
  <si>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</si>
  <si>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</si>
  <si>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</si>
  <si>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</si>
  <si>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</si>
  <si>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</si>
  <si>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</si>
  <si>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</si>
  <si>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</si>
  <si>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</si>
  <si>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</si>
  <si>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</si>
  <si>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</si>
  <si>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</si>
  <si>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</si>
  <si>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</si>
  <si>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</si>
  <si>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</si>
  <si>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</si>
  <si>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</si>
  <si>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</si>
  <si>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</si>
  <si>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</si>
  <si>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</si>
  <si>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</si>
  <si>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</si>
  <si>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</si>
  <si>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</si>
  <si>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</si>
  <si>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</si>
  <si>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</si>
  <si>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</si>
  <si>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</si>
  <si>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</si>
  <si>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</si>
  <si>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</si>
  <si>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</si>
  <si>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</si>
  <si>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</si>
  <si>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</si>
  <si>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</si>
  <si>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</si>
  <si>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</si>
  <si>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</si>
  <si>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</si>
  <si>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</si>
  <si>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</si>
  <si>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</si>
  <si>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</si>
  <si>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</si>
  <si>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</si>
  <si>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</si>
  <si>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</si>
  <si>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</si>
  <si>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</si>
  <si>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</si>
  <si>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</si>
  <si>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</si>
  <si>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</si>
  <si>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</si>
  <si>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</si>
  <si>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</si>
  <si>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</si>
  <si>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</si>
  <si>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</si>
  <si>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</si>
  <si>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</si>
  <si>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</si>
  <si>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</si>
  <si>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</si>
  <si>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</si>
  <si>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</si>
  <si>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</si>
  <si>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</si>
  <si>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</si>
  <si>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</si>
  <si>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</si>
  <si>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</si>
  <si>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</si>
  <si>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</si>
  <si>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</si>
  <si>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</si>
  <si>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</si>
  <si>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</si>
  <si>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</si>
  <si>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</si>
  <si>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</si>
  <si>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</si>
  <si>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</si>
  <si>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</si>
  <si>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</si>
  <si>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</si>
  <si>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</si>
  <si>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</si>
  <si>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</si>
  <si>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</si>
  <si>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</si>
  <si>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</si>
  <si>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</si>
  <si>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</si>
  <si>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</si>
  <si>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</si>
  <si>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</si>
  <si>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</si>
  <si>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</si>
  <si>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</si>
  <si>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</si>
  <si>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</si>
  <si>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</si>
  <si>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</si>
  <si>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</si>
  <si>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</si>
  <si>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</si>
  <si>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</si>
  <si>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</si>
  <si>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</si>
  <si>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</si>
  <si>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</si>
  <si>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</si>
  <si>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</si>
  <si>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</si>
  <si>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</si>
  <si>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</si>
  <si>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</si>
  <si>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</si>
  <si>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</si>
  <si>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</si>
  <si>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</si>
  <si>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</si>
  <si>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</si>
  <si>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</si>
  <si>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</si>
  <si>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</si>
  <si>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</si>
  <si>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</si>
  <si>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</si>
  <si>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</si>
  <si>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</si>
  <si>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</si>
  <si>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</si>
  <si>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</si>
  <si>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</si>
  <si>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</si>
  <si>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</si>
  <si>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</si>
  <si>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</si>
  <si>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</si>
  <si>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</si>
  <si>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</si>
  <si>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</si>
  <si>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</si>
  <si>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</si>
  <si>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</si>
  <si>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</si>
  <si>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</si>
  <si>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</si>
  <si>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</si>
  <si>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</si>
  <si>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</si>
  <si>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</si>
  <si>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</si>
  <si>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</si>
  <si>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</si>
  <si>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</si>
  <si>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</si>
  <si>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</si>
  <si>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</si>
  <si>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</si>
  <si>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</si>
  <si>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</si>
  <si>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</si>
  <si>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</si>
  <si>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</si>
  <si>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</si>
  <si>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</si>
  <si>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</si>
  <si>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</si>
  <si>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</si>
  <si>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</si>
  <si>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</si>
  <si>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</si>
  <si>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</si>
  <si>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</si>
  <si>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</si>
  <si>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</si>
  <si>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</si>
  <si>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</si>
  <si>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</si>
  <si>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</si>
  <si>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</si>
  <si>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</si>
  <si>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</si>
  <si>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</si>
  <si>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</si>
  <si>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</si>
  <si>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</si>
  <si>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</si>
  <si>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</si>
  <si>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</si>
  <si>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</si>
  <si>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</si>
  <si>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</si>
  <si>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</si>
  <si>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</si>
  <si>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</si>
  <si>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</si>
  <si>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</si>
  <si>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</si>
  <si>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</si>
  <si>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</si>
  <si>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</si>
  <si>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</si>
  <si>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</si>
  <si>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</si>
  <si>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</si>
  <si>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</si>
  <si>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</si>
  <si>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</si>
  <si>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</si>
  <si>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</si>
  <si>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</si>
  <si>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</si>
  <si>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</si>
  <si>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</si>
  <si>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</si>
  <si>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</si>
  <si>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</si>
  <si>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</si>
  <si>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</si>
  <si>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</si>
  <si>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</si>
  <si>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</si>
  <si>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</si>
  <si>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</si>
  <si>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</si>
  <si>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</si>
  <si>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</si>
  <si>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</si>
  <si>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</si>
  <si>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</si>
  <si>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</si>
  <si>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</si>
  <si>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</si>
  <si>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</si>
  <si>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</si>
  <si>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</si>
  <si>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</si>
  <si>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</si>
  <si>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</si>
  <si>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</si>
  <si>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</si>
  <si>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</si>
  <si>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</si>
  <si>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</si>
  <si>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</si>
  <si>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</si>
  <si>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</si>
  <si>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</si>
  <si>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</si>
  <si>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</si>
  <si>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</si>
  <si>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</si>
  <si>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</si>
  <si>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</si>
  <si>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</si>
  <si>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</si>
  <si>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</si>
  <si>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</si>
  <si>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</si>
  <si>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</si>
  <si>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</si>
  <si>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</si>
  <si>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</si>
  <si>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</si>
  <si>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</si>
  <si>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</si>
  <si>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</si>
  <si>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</si>
  <si>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</si>
  <si>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</si>
  <si>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</si>
  <si>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</si>
  <si>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</si>
  <si>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</si>
  <si>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</si>
  <si>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</si>
  <si>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</si>
  <si>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</si>
  <si>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</si>
  <si>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</si>
  <si>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</si>
  <si>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</si>
  <si>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</si>
  <si>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</si>
  <si>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</si>
  <si>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</si>
  <si>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</si>
  <si>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</si>
  <si>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</si>
  <si>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</si>
  <si>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</si>
  <si>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</si>
  <si>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</si>
  <si>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</si>
  <si>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</si>
  <si>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</si>
  <si>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</si>
  <si>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</si>
  <si>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</si>
  <si>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</si>
  <si>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</si>
  <si>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</si>
  <si>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</si>
  <si>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</si>
  <si>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</si>
  <si>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</si>
  <si>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</si>
  <si>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</si>
  <si>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</si>
  <si>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</si>
  <si>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</si>
  <si>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</si>
  <si>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</si>
  <si>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</si>
  <si>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</si>
  <si>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</si>
  <si>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</si>
  <si>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</si>
  <si>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</si>
  <si>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</si>
  <si>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</si>
  <si>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</si>
  <si>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</si>
  <si>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</si>
  <si>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</si>
  <si>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</si>
  <si>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</si>
  <si>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</si>
  <si>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</si>
  <si>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</si>
  <si>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</si>
  <si>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</si>
  <si>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</si>
  <si>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</si>
  <si>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</si>
  <si>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</si>
  <si>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</si>
  <si>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</si>
  <si>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</si>
  <si>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</si>
  <si>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</si>
  <si>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</si>
  <si>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</si>
  <si>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</si>
  <si>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</si>
  <si>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</si>
  <si>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</si>
  <si>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</si>
  <si>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</si>
  <si>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</si>
  <si>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</si>
  <si>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</si>
  <si>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</si>
  <si>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</si>
  <si>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</si>
  <si>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</si>
  <si>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</si>
  <si>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</si>
  <si>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</si>
  <si>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</si>
  <si>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</si>
  <si>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</si>
  <si>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</si>
  <si>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</si>
  <si>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</si>
  <si>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</si>
  <si>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</si>
  <si>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</si>
  <si>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</si>
  <si>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</si>
  <si>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</si>
  <si>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</si>
  <si>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</si>
  <si>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</si>
  <si>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</si>
  <si>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</si>
  <si>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</si>
  <si>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</si>
  <si>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</si>
  <si>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</si>
  <si>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</si>
  <si>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</si>
  <si>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</si>
  <si>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</si>
  <si>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</si>
  <si>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</si>
  <si>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</si>
  <si>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</si>
  <si>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</si>
  <si>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</si>
  <si>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</si>
  <si>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</si>
  <si>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</si>
  <si>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</si>
  <si>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</si>
  <si>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</si>
  <si>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</si>
  <si>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</si>
  <si>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</si>
  <si>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</si>
  <si>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</si>
  <si>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</si>
  <si>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</si>
  <si>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</si>
  <si>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</si>
  <si>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</si>
  <si>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</si>
  <si>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</si>
  <si>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</si>
  <si>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</si>
  <si>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</si>
  <si>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</si>
  <si>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</si>
  <si>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</si>
  <si>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</si>
  <si>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</si>
  <si>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</si>
  <si>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</si>
  <si>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</si>
  <si>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</si>
  <si>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</si>
  <si>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</si>
  <si>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</si>
  <si>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</si>
  <si>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</si>
  <si>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</si>
  <si>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</si>
  <si>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</si>
  <si>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</si>
  <si>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</si>
  <si>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</si>
  <si>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</si>
  <si>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</si>
  <si>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</si>
  <si>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</si>
  <si>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</si>
  <si>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</si>
  <si>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</si>
  <si>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</si>
  <si>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</si>
  <si>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</si>
  <si>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</si>
  <si>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</si>
  <si>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</si>
  <si>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</si>
  <si>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</si>
  <si>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</si>
  <si>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</si>
  <si>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</si>
  <si>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</si>
  <si>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</si>
  <si>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</si>
  <si>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</si>
  <si>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</si>
  <si>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</si>
  <si>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</si>
  <si>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</si>
  <si>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</si>
  <si>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</si>
  <si>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</si>
  <si>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</si>
  <si>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</si>
  <si>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</si>
  <si>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</si>
  <si>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</si>
  <si>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</si>
  <si>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</si>
  <si>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</si>
  <si>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</si>
  <si>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</si>
  <si>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</si>
  <si>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</si>
  <si>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</si>
  <si>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</si>
  <si>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</si>
  <si>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</si>
  <si>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</si>
  <si>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</si>
  <si>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</si>
  <si>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</si>
  <si>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</si>
  <si>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</si>
  <si>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</si>
  <si>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</si>
  <si>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</si>
  <si>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</si>
  <si>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</si>
  <si>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</si>
  <si>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</si>
  <si>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</si>
  <si>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</si>
  <si>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</si>
  <si>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</si>
  <si>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</si>
  <si>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</si>
  <si>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</si>
  <si>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</si>
  <si>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</si>
  <si>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</si>
  <si>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</si>
  <si>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</si>
  <si>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</si>
  <si>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</si>
  <si>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</si>
  <si>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</si>
  <si>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</si>
  <si>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</si>
  <si>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</si>
  <si>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</si>
  <si>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</si>
  <si>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</si>
  <si>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</si>
  <si>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</si>
  <si>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</si>
  <si>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</si>
  <si>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</si>
  <si>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</si>
  <si>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</si>
  <si>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</si>
  <si>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</si>
  <si>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</si>
  <si>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</si>
  <si>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</si>
  <si>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</si>
  <si>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</si>
  <si>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</si>
  <si>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</si>
  <si>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</si>
  <si>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</si>
  <si>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</si>
  <si>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</si>
  <si>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</si>
  <si>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</si>
  <si>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</si>
  <si>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</si>
  <si>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</si>
  <si>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</si>
  <si>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</si>
  <si>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</si>
  <si>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</si>
  <si>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</si>
  <si>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</si>
  <si>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</si>
  <si>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</si>
  <si>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</si>
  <si>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</si>
  <si>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</si>
  <si>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</si>
  <si>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</si>
  <si>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</si>
  <si>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</si>
  <si>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</si>
  <si>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</si>
  <si>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</si>
  <si>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</si>
  <si>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</si>
  <si>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</si>
  <si>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</si>
  <si>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</si>
  <si>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</si>
  <si>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</si>
  <si>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</si>
  <si>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</si>
  <si>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</si>
  <si>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</si>
  <si>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</si>
  <si>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</si>
  <si>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</si>
  <si>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</si>
  <si>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</si>
  <si>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</si>
  <si>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</si>
  <si>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</si>
  <si>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</si>
  <si>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</si>
  <si>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</si>
  <si>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</si>
  <si>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</si>
  <si>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</si>
  <si>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</si>
  <si>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</si>
  <si>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</si>
  <si>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</si>
  <si>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</si>
  <si>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</si>
  <si>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</si>
  <si>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</si>
  <si>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</si>
  <si>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</si>
  <si>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</si>
  <si>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</si>
  <si>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</si>
  <si>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</si>
  <si>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</si>
  <si>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</si>
  <si>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</si>
  <si>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</si>
  <si>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</si>
  <si>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</si>
  <si>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</si>
  <si>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</si>
  <si>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</si>
  <si>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</si>
  <si>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</si>
  <si>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</si>
  <si>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</si>
  <si>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</si>
  <si>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</si>
  <si>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</si>
  <si>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</si>
  <si>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</si>
  <si>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</si>
  <si>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</si>
  <si>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</si>
  <si>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</si>
  <si>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</si>
  <si>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</si>
  <si>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</si>
  <si>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</si>
  <si>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</si>
  <si>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</si>
  <si>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</si>
  <si>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</si>
  <si>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</si>
  <si>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</si>
  <si>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</si>
  <si>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</si>
  <si>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</si>
  <si>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</si>
  <si>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</si>
  <si>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</si>
  <si>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</si>
  <si>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</si>
  <si>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</si>
  <si>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</si>
  <si>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</si>
  <si>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</si>
  <si>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</si>
  <si>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</si>
  <si>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</si>
  <si>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</si>
  <si>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</si>
  <si>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</si>
  <si>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</si>
  <si>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</si>
  <si>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</si>
  <si>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</si>
  <si>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</si>
  <si>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</si>
  <si>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</si>
  <si>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</si>
  <si>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</si>
  <si>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</si>
  <si>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</si>
  <si>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</si>
  <si>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</si>
  <si>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</si>
  <si>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</si>
  <si>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</si>
  <si>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</si>
  <si>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</si>
  <si>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</si>
  <si>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</si>
  <si>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</si>
  <si>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</si>
  <si>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</si>
  <si>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</si>
  <si>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</si>
  <si>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</si>
  <si>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</si>
  <si>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</si>
  <si>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</si>
  <si>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</si>
  <si>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</si>
  <si>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</si>
  <si>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</si>
  <si>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</si>
  <si>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</si>
  <si>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</si>
  <si>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</si>
  <si>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</si>
  <si>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</si>
  <si>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</si>
  <si>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</si>
  <si>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</si>
  <si>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</si>
  <si>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</si>
  <si>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</si>
  <si>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</si>
  <si>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</si>
  <si>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</si>
  <si>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</si>
  <si>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</si>
  <si>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</si>
  <si>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</si>
  <si>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</si>
  <si>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</si>
  <si>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</si>
  <si>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</si>
  <si>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</si>
  <si>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</si>
  <si>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</si>
  <si>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</si>
  <si>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</si>
  <si>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</si>
  <si>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</si>
  <si>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</si>
  <si>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</si>
  <si>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</si>
  <si>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</si>
  <si>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</si>
  <si>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</si>
  <si>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</si>
  <si>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</si>
  <si>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</si>
  <si>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</si>
  <si>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</si>
  <si>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</si>
  <si>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</si>
  <si>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</si>
  <si>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</si>
  <si>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</si>
  <si>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</si>
  <si>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</si>
  <si>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</si>
  <si>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</si>
  <si>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</si>
  <si>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</si>
  <si>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</si>
  <si>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</si>
  <si>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</si>
  <si>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</si>
  <si>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</si>
  <si>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</si>
  <si>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</si>
  <si>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</si>
  <si>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</si>
  <si>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</si>
  <si>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</si>
  <si>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</si>
  <si>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</si>
  <si>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</si>
  <si>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</si>
  <si>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</si>
  <si>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</si>
  <si>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</si>
  <si>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</si>
  <si>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</si>
  <si>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</si>
  <si>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</si>
  <si>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</si>
  <si>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</si>
  <si>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</si>
  <si>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</si>
  <si>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</si>
  <si>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</si>
  <si>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</si>
  <si>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</si>
  <si>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</si>
  <si>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</si>
  <si>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</si>
  <si>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</si>
  <si>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</si>
  <si>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</si>
  <si>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</si>
  <si>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</si>
  <si>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</si>
  <si>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</si>
  <si>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</si>
  <si>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</si>
  <si>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</si>
  <si>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</si>
  <si>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</si>
  <si>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</si>
  <si>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</si>
  <si>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</si>
  <si>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</si>
  <si>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</si>
  <si>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</si>
  <si>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</si>
  <si>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</si>
  <si>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</si>
  <si>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</si>
  <si>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</si>
  <si>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</si>
  <si>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</si>
  <si>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</si>
  <si>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</si>
  <si>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</si>
  <si>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</si>
  <si>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</si>
  <si>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</si>
  <si>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</si>
  <si>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</si>
  <si>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</si>
  <si>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</si>
  <si>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</si>
  <si>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</si>
  <si>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</si>
  <si>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</si>
  <si>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</si>
  <si>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</si>
  <si>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</si>
  <si>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</si>
  <si>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</si>
  <si>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</si>
  <si>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</si>
  <si>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</si>
  <si>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</si>
  <si>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</si>
  <si>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</si>
  <si>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</si>
  <si>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</si>
  <si>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</si>
  <si>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</si>
  <si>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</si>
  <si>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</si>
  <si>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</si>
  <si>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</si>
  <si>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</si>
  <si>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</si>
  <si>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</si>
  <si>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</si>
  <si>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</si>
  <si>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</si>
  <si>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</si>
  <si>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</si>
  <si>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</si>
  <si>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</si>
  <si>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</si>
  <si>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</si>
  <si>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</si>
  <si>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</si>
  <si>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</si>
  <si>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</si>
  <si>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</si>
  <si>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</si>
  <si>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</si>
  <si>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</si>
  <si>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</si>
  <si>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</si>
  <si>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</si>
  <si>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</si>
  <si>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</si>
  <si>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</si>
  <si>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</si>
  <si>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</si>
  <si>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</si>
  <si>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</si>
  <si>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</si>
  <si>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</si>
  <si>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</si>
  <si>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</si>
  <si>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</si>
  <si>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</si>
  <si>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</si>
  <si>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</si>
  <si>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</si>
  <si>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</si>
  <si>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</si>
  <si>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</si>
  <si>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</si>
  <si>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</si>
  <si>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</si>
  <si>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</si>
  <si>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</si>
  <si>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</si>
  <si>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</si>
  <si>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</si>
  <si>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</si>
  <si>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</si>
  <si>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</si>
  <si>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</si>
  <si>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</si>
  <si>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</si>
  <si>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</si>
  <si>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</si>
  <si>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</si>
  <si>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</si>
  <si>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</si>
  <si>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</si>
  <si>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</si>
  <si>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</si>
  <si>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</si>
  <si>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</si>
  <si>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</si>
  <si>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</si>
  <si>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</si>
  <si>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</si>
  <si>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</si>
  <si>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</si>
  <si>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</si>
  <si>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</si>
  <si>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</si>
  <si>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</si>
  <si>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</si>
  <si>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</si>
  <si>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</si>
  <si>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</si>
  <si>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</si>
  <si>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</si>
  <si>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</si>
  <si>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</si>
  <si>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</si>
  <si>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</si>
  <si>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</si>
  <si>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</si>
  <si>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</si>
  <si>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</si>
  <si>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</si>
  <si>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</si>
  <si>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</si>
  <si>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</si>
  <si>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</si>
  <si>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</si>
  <si>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</si>
  <si>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</si>
  <si>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</si>
  <si>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</si>
  <si>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</si>
  <si>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</si>
  <si>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</si>
  <si>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</si>
  <si>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</si>
  <si>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</si>
  <si>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</si>
  <si>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</si>
  <si>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</si>
  <si>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</si>
  <si>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</si>
  <si>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</si>
  <si>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</si>
  <si>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</si>
  <si>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</si>
  <si>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</si>
  <si>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</si>
  <si>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</si>
  <si>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</si>
  <si>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</si>
  <si>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</si>
  <si>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</si>
  <si>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</si>
  <si>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</si>
  <si>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</si>
  <si>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</si>
  <si>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</si>
  <si>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</si>
  <si>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</si>
  <si>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</si>
  <si>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</si>
  <si>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</si>
  <si>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</si>
  <si>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</si>
  <si>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</si>
  <si>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</si>
  <si>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</si>
  <si>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</si>
  <si>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</si>
  <si>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</si>
  <si>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</si>
  <si>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</si>
  <si>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</si>
  <si>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</si>
  <si>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</si>
  <si>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</si>
  <si>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</si>
  <si>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</si>
  <si>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</si>
  <si>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</si>
  <si>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</si>
  <si>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</si>
  <si>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</si>
  <si>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</si>
  <si>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</si>
  <si>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</si>
  <si>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</si>
  <si>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</si>
  <si>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</si>
  <si>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</si>
  <si>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</si>
  <si>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</si>
  <si>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</si>
  <si>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</si>
  <si>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</si>
  <si>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</si>
  <si>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</si>
  <si>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</si>
  <si>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</si>
  <si>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</si>
  <si>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</si>
  <si>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</si>
  <si>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</si>
  <si>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</si>
  <si>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</si>
  <si>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</si>
  <si>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</si>
  <si>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</si>
  <si>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</si>
  <si>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</si>
  <si>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</si>
  <si>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</si>
  <si>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</si>
  <si>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</si>
  <si>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</si>
  <si>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</si>
  <si>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</si>
  <si>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</si>
  <si>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</si>
  <si>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</si>
  <si>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</si>
  <si>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</si>
  <si>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</si>
  <si>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</si>
  <si>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</si>
  <si>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</si>
  <si>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</si>
  <si>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</si>
  <si>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</si>
  <si>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</si>
  <si>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</si>
  <si>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</si>
  <si>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</si>
  <si>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</si>
  <si>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</si>
  <si>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</si>
  <si>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</si>
  <si>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</si>
  <si>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</si>
  <si>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</si>
  <si>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</si>
  <si>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</si>
  <si>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</si>
  <si>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</si>
  <si>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</si>
  <si>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</si>
  <si>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</si>
  <si>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</si>
  <si>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</si>
  <si>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</si>
  <si>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</si>
  <si>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</si>
  <si>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</si>
  <si>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</si>
  <si>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</si>
  <si>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</si>
  <si>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</si>
  <si>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</si>
  <si>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</si>
  <si>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</si>
  <si>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</si>
  <si>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</si>
  <si>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</si>
  <si>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</si>
  <si>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</si>
  <si>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</si>
  <si>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</si>
  <si>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</si>
  <si>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</si>
  <si>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</si>
  <si>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</si>
  <si>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</si>
  <si>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</si>
  <si>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</si>
  <si>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</si>
  <si>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</si>
  <si>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</si>
  <si>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</si>
  <si>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</si>
  <si>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</si>
  <si>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</si>
  <si>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</si>
  <si>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</si>
  <si>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</si>
  <si>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</si>
  <si>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</si>
  <si>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</si>
  <si>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</si>
  <si>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</si>
  <si>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</si>
  <si>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</si>
  <si>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</si>
  <si>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</si>
  <si>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</si>
  <si>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</si>
  <si>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</si>
  <si>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</si>
  <si>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</si>
  <si>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</si>
  <si>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</si>
  <si>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</si>
  <si>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</si>
  <si>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</si>
  <si>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</si>
  <si>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</si>
  <si>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</si>
  <si>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</si>
  <si>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</si>
  <si>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</si>
  <si>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</si>
  <si>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</si>
  <si>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</si>
  <si>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</si>
  <si>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</si>
  <si>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</si>
  <si>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</si>
  <si>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</si>
  <si>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</si>
  <si>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</si>
  <si>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</si>
  <si>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</si>
  <si>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</si>
  <si>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</si>
  <si>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</si>
  <si>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</si>
  <si>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</si>
  <si>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</si>
  <si>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</si>
  <si>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</si>
  <si>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</si>
  <si>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</si>
  <si>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</si>
  <si>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</si>
  <si>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</si>
  <si>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</si>
  <si>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</si>
  <si>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</si>
  <si>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</si>
  <si>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</si>
  <si>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</si>
  <si>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</si>
  <si>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</si>
  <si>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</si>
  <si>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</si>
  <si>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</si>
  <si>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</si>
  <si>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</si>
  <si>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</si>
  <si>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</si>
  <si>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</si>
  <si>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</si>
  <si>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</si>
  <si>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</si>
  <si>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</si>
  <si>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</si>
  <si>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</si>
  <si>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</si>
  <si>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</si>
  <si>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</si>
  <si>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</si>
  <si>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</si>
  <si>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</si>
  <si>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</si>
  <si>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</si>
  <si>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</si>
  <si>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</si>
  <si>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</si>
  <si>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</si>
  <si>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</si>
  <si>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</si>
  <si>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</si>
  <si>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</si>
  <si>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</si>
  <si>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</si>
  <si>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</si>
  <si>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</si>
  <si>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</si>
  <si>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</si>
  <si>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</si>
  <si>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</si>
  <si>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</si>
  <si>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</si>
  <si>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</si>
  <si>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</si>
  <si>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</si>
  <si>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</si>
  <si>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</si>
  <si>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</si>
  <si>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</si>
  <si>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</si>
  <si>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</si>
  <si>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</si>
  <si>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</si>
  <si>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</si>
  <si>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</si>
  <si>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</si>
  <si>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</si>
  <si>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</si>
  <si>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</si>
  <si>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</si>
  <si>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</si>
  <si>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</si>
  <si>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</si>
  <si>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</si>
  <si>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</si>
  <si>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</si>
  <si>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</si>
  <si>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</si>
  <si>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</si>
  <si>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</si>
  <si>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</si>
  <si>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</si>
  <si>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</si>
  <si>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</si>
  <si>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</si>
  <si>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</si>
  <si>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</si>
  <si>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</si>
  <si>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</si>
  <si>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</si>
  <si>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</si>
  <si>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</si>
  <si>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</si>
  <si>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</si>
  <si>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</si>
  <si>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</si>
  <si>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</si>
  <si>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</si>
  <si>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</si>
  <si>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</si>
  <si>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</si>
  <si>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</si>
  <si>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</si>
  <si>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</si>
  <si>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</si>
  <si>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</si>
  <si>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</si>
  <si>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</si>
  <si>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</si>
  <si>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</si>
  <si>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</si>
  <si>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</si>
  <si>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</si>
  <si>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</si>
  <si>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</si>
  <si>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</si>
  <si>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</si>
  <si>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</si>
  <si>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</si>
  <si>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</si>
  <si>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</si>
  <si>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</si>
  <si>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</si>
  <si>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</si>
  <si>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</si>
  <si>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</si>
  <si>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</si>
  <si>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</si>
  <si>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</si>
  <si>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</si>
  <si>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</si>
  <si>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</si>
  <si>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</si>
  <si>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</si>
  <si>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</si>
  <si>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</si>
  <si>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</si>
  <si>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</si>
  <si>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</si>
  <si>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</si>
  <si>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</si>
  <si>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</si>
  <si>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</si>
  <si>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</si>
  <si>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</si>
  <si>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</si>
  <si>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</si>
  <si>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</si>
  <si>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</si>
  <si>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</si>
  <si>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</si>
  <si>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</si>
  <si>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</si>
  <si>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</si>
  <si>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</si>
  <si>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</si>
  <si>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</si>
  <si>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</si>
  <si>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</si>
  <si>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</si>
  <si>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</si>
  <si>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</si>
  <si>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</si>
  <si>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</si>
  <si>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</si>
  <si>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</si>
  <si>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</si>
  <si>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</si>
  <si>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</si>
  <si>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</si>
  <si>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</si>
  <si>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</si>
  <si>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</si>
  <si>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</si>
  <si>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</si>
  <si>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</si>
  <si>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</si>
  <si>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</si>
  <si>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</si>
  <si>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</si>
  <si>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</si>
  <si>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</si>
  <si>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</si>
  <si>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</si>
  <si>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</si>
  <si>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</si>
  <si>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</si>
  <si>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</si>
  <si>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</si>
  <si>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</si>
  <si>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</si>
  <si>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</si>
  <si>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</si>
  <si>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</si>
  <si>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</si>
  <si>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</si>
  <si>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</si>
  <si>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</si>
  <si>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</si>
  <si>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</si>
  <si>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</si>
  <si>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</si>
  <si>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</si>
  <si>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</si>
  <si>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</si>
  <si>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</si>
  <si>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</si>
  <si>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</si>
  <si>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</si>
  <si>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</si>
  <si>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</si>
  <si>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</si>
  <si>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</si>
  <si>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</si>
  <si>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</si>
  <si>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</si>
  <si>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</si>
  <si>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</si>
  <si>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</si>
  <si>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</si>
  <si>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</si>
  <si>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</si>
  <si>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</si>
  <si>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</si>
  <si>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</si>
  <si>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</si>
  <si>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</si>
  <si>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</si>
  <si>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</si>
  <si>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</si>
  <si>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</si>
  <si>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</si>
  <si>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</si>
  <si>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</si>
  <si>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</si>
  <si>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</si>
  <si>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</si>
  <si>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</si>
  <si>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</si>
  <si>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</si>
  <si>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</si>
  <si>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</si>
  <si>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</si>
  <si>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</si>
  <si>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</si>
  <si>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</si>
  <si>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</si>
  <si>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</si>
  <si>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</si>
  <si>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</si>
  <si>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</si>
  <si>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</si>
  <si>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</si>
  <si>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</si>
  <si>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</si>
  <si>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</si>
  <si>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</si>
  <si>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</si>
  <si>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</si>
  <si>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</si>
  <si>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</si>
  <si>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</si>
  <si>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</si>
  <si>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</si>
  <si>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</si>
  <si>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</si>
  <si>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</si>
  <si>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</si>
  <si>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</si>
  <si>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</si>
  <si>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</si>
  <si>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</si>
  <si>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</si>
  <si>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</si>
  <si>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</si>
  <si>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</si>
  <si>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</si>
  <si>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</si>
  <si>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</si>
  <si>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</si>
  <si>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</si>
  <si>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</si>
  <si>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</si>
  <si>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</si>
  <si>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</si>
  <si>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</si>
  <si>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</si>
  <si>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</si>
  <si>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</si>
  <si>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</si>
  <si>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</si>
  <si>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</si>
  <si>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</si>
  <si>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</si>
  <si>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</si>
  <si>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</si>
  <si>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</si>
  <si>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</si>
  <si>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</si>
  <si>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</si>
  <si>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</si>
  <si>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</si>
  <si>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</si>
  <si>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</si>
  <si>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</si>
  <si>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</si>
  <si>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</si>
  <si>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</si>
  <si>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</si>
  <si>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</si>
  <si>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</si>
  <si>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</si>
  <si>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</si>
  <si>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</si>
  <si>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</si>
  <si>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</si>
  <si>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</si>
  <si>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</si>
  <si>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</si>
  <si>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</si>
  <si>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</si>
  <si>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</si>
  <si>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</si>
  <si>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</si>
  <si>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</si>
  <si>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</si>
  <si>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</si>
  <si>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</si>
  <si>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</si>
  <si>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</si>
  <si>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</si>
  <si>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</si>
  <si>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</si>
  <si>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</si>
  <si>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</si>
  <si>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</si>
  <si>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</si>
  <si>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</si>
  <si>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</si>
  <si>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</si>
  <si>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</si>
  <si>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</si>
  <si>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</si>
  <si>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</si>
  <si>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</si>
  <si>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</si>
  <si>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</si>
  <si>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</si>
  <si>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</si>
  <si>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</si>
  <si>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</si>
  <si>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</si>
  <si>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</si>
  <si>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</si>
  <si>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</si>
  <si>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</si>
  <si>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</si>
  <si>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</si>
  <si>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</si>
  <si>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</si>
  <si>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</si>
  <si>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</si>
  <si>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</si>
  <si>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</si>
  <si>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</si>
  <si>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</si>
  <si>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</si>
  <si>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</si>
  <si>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</si>
  <si>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</si>
  <si>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</si>
  <si>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</si>
  <si>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</si>
  <si>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</si>
  <si>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</si>
  <si>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</si>
  <si>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</si>
  <si>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</si>
  <si>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</si>
  <si>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</si>
  <si>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</si>
  <si>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</si>
  <si>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</si>
  <si>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</si>
  <si>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</si>
  <si>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</si>
  <si>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</si>
  <si>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</si>
  <si>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</si>
  <si>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</si>
  <si>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</si>
  <si>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</si>
  <si>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</si>
  <si>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</si>
  <si>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</si>
  <si>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</si>
  <si>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</si>
  <si>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</si>
  <si>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</si>
  <si>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</si>
  <si>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</si>
  <si>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</si>
  <si>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</si>
  <si>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</si>
  <si>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</si>
  <si>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</si>
  <si>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</si>
  <si>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</si>
  <si>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</si>
  <si>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</si>
  <si>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</si>
  <si>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</si>
  <si>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</si>
  <si>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</si>
  <si>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</si>
  <si>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</si>
  <si>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</si>
  <si>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</si>
  <si>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</si>
  <si>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</si>
  <si>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</si>
  <si>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</si>
  <si>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</si>
  <si>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</si>
  <si>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</si>
  <si>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</si>
  <si>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</si>
  <si>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</si>
  <si>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</si>
  <si>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</si>
  <si>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</si>
  <si>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</si>
  <si>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</si>
  <si>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</si>
  <si>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</si>
  <si>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</si>
  <si>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</si>
  <si>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</si>
  <si>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</si>
  <si>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</si>
  <si>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</si>
  <si>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</si>
  <si>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</si>
  <si>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</si>
  <si>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</si>
  <si>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</si>
  <si>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</si>
  <si>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</si>
  <si>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</si>
  <si>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</si>
  <si>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</si>
  <si>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</si>
  <si>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</si>
  <si>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</si>
  <si>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</si>
  <si>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</si>
  <si>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</si>
  <si>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</si>
  <si>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</si>
  <si>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</si>
  <si>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</si>
  <si>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</si>
  <si>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</si>
  <si>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</si>
  <si>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</si>
  <si>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</si>
  <si>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</si>
  <si>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</si>
  <si>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</si>
  <si>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</si>
  <si>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</si>
  <si>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</si>
  <si>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</si>
  <si>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</si>
  <si>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</si>
  <si>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</si>
  <si>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</si>
  <si>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</si>
  <si>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</si>
  <si>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</si>
  <si>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</si>
  <si>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</si>
  <si>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</si>
  <si>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</si>
  <si>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</si>
  <si>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</si>
  <si>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</si>
  <si>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</si>
  <si>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</si>
  <si>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</si>
  <si>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</si>
  <si>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</si>
  <si>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</si>
  <si>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</si>
  <si>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</si>
  <si>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</si>
  <si>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</si>
  <si>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</si>
  <si>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</si>
  <si>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</si>
  <si>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</si>
  <si>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</si>
  <si>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</si>
  <si>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</si>
  <si>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</si>
  <si>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</si>
  <si>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</si>
  <si>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</si>
  <si>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</si>
  <si>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</si>
  <si>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</si>
  <si>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</si>
  <si>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</si>
  <si>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</si>
  <si>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</si>
  <si>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</si>
  <si>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</si>
  <si>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</si>
  <si>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</si>
  <si>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</si>
  <si>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</si>
  <si>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</si>
  <si>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</si>
  <si>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</si>
  <si>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</si>
  <si>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</si>
  <si>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</si>
  <si>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</si>
  <si>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</si>
  <si>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</si>
  <si>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</si>
  <si>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</si>
  <si>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</si>
  <si>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</si>
  <si>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</si>
  <si>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</si>
  <si>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</si>
  <si>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</si>
  <si>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</si>
  <si>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</si>
  <si>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</si>
  <si>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</si>
  <si>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</si>
  <si>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</si>
  <si>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</si>
  <si>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</si>
  <si>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</si>
  <si>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</si>
  <si>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</si>
  <si>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</si>
  <si>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</si>
  <si>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</si>
  <si>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</si>
  <si>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</si>
  <si>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</si>
  <si>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</si>
  <si>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</si>
  <si>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</si>
  <si>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</si>
  <si>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</si>
  <si>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</si>
  <si>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</si>
  <si>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</si>
  <si>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</si>
  <si>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</si>
  <si>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</si>
  <si>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</si>
  <si>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</si>
  <si>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</si>
  <si>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</si>
  <si>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</si>
  <si>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</si>
  <si>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</si>
  <si>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</si>
  <si>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</si>
  <si>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</si>
  <si>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</si>
  <si>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</si>
  <si>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</si>
  <si>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</si>
  <si>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</si>
  <si>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</si>
  <si>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</si>
  <si>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</si>
  <si>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</si>
  <si>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</si>
  <si>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</si>
  <si>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</si>
  <si>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</si>
  <si>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</si>
  <si>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</si>
  <si>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</si>
  <si>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</si>
  <si>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</si>
  <si>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</si>
  <si>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</si>
  <si>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</si>
  <si>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</si>
  <si>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</si>
  <si>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</si>
  <si>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</si>
  <si>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</si>
  <si>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</si>
  <si>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</si>
  <si>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</si>
  <si>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</si>
  <si>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</si>
  <si>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</si>
  <si>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</si>
  <si>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</si>
  <si>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</si>
  <si>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</si>
  <si>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</si>
  <si>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</si>
  <si>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</si>
  <si>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</si>
  <si>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</si>
  <si>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</si>
  <si>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</si>
  <si>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</si>
  <si>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</si>
  <si>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</si>
  <si>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</si>
  <si>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</si>
  <si>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</si>
  <si>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</si>
  <si>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</si>
  <si>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</si>
  <si>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</si>
  <si>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</si>
  <si>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</si>
  <si>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</si>
  <si>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</si>
  <si>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</si>
  <si>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</si>
  <si>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</si>
  <si>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</si>
  <si>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</si>
  <si>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</si>
  <si>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</si>
  <si>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</si>
  <si>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</si>
  <si>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</si>
  <si>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</si>
  <si>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</si>
  <si>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</si>
  <si>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</si>
  <si>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</si>
  <si>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</si>
  <si>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</si>
  <si>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</si>
  <si>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</si>
  <si>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</si>
  <si>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</si>
  <si>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</si>
  <si>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</si>
  <si>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</si>
  <si>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</si>
  <si>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</si>
  <si>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</si>
  <si>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</si>
  <si>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</si>
  <si>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</si>
  <si>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</si>
  <si>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</si>
  <si>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</si>
  <si>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</si>
  <si>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</si>
  <si>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</si>
  <si>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</si>
  <si>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</si>
  <si>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</si>
  <si>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</si>
  <si>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</si>
  <si>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</si>
  <si>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</si>
  <si>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</si>
  <si>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</si>
  <si>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</si>
  <si>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</si>
  <si>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</si>
  <si>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</si>
  <si>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</si>
  <si>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</si>
  <si>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</si>
  <si>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</si>
  <si>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</si>
  <si>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</si>
  <si>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</si>
  <si>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</si>
  <si>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</si>
  <si>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</si>
  <si>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</si>
  <si>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</si>
  <si>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</si>
  <si>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</si>
  <si>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</si>
  <si>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</si>
  <si>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</si>
  <si>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</si>
  <si>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</si>
  <si>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</si>
  <si>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</si>
  <si>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</si>
  <si>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</si>
  <si>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</si>
  <si>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</si>
  <si>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</si>
  <si>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</si>
  <si>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</si>
  <si>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</si>
  <si>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</si>
  <si>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</si>
  <si>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</si>
  <si>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</si>
  <si>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</si>
  <si>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</si>
  <si>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</si>
  <si>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</si>
  <si>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</si>
  <si>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</si>
  <si>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</si>
  <si>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</si>
  <si>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</si>
  <si>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</si>
  <si>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</si>
  <si>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</si>
  <si>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</si>
  <si>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</si>
  <si>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</si>
  <si>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</si>
  <si>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</si>
  <si>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</si>
  <si>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</si>
  <si>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</si>
  <si>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</si>
  <si>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</si>
  <si>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</si>
  <si>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</si>
  <si>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</si>
  <si>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</si>
  <si>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</si>
  <si>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</si>
  <si>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</si>
  <si>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</si>
  <si>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</si>
  <si>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</si>
  <si>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</si>
  <si>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</si>
  <si>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</si>
  <si>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</si>
  <si>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</si>
  <si>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</si>
  <si>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</si>
  <si>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</si>
  <si>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</si>
  <si>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</si>
  <si>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</si>
  <si>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</si>
  <si>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</si>
  <si>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</si>
  <si>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</si>
  <si>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</si>
  <si>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</si>
  <si>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</si>
  <si>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</si>
  <si>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</si>
  <si>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</si>
  <si>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</si>
  <si>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</si>
  <si>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</si>
  <si>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</si>
  <si>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</si>
  <si>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</si>
  <si>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</si>
  <si>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</si>
  <si>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</si>
  <si>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</si>
  <si>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</si>
  <si>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</si>
  <si>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</si>
  <si>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</si>
  <si>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</si>
  <si>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</si>
  <si>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</si>
  <si>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</si>
  <si>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</si>
  <si>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</si>
  <si>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</si>
  <si>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</si>
  <si>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</si>
  <si>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</si>
  <si>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</si>
  <si>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</si>
  <si>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</si>
  <si>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</si>
  <si>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</si>
  <si>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</si>
  <si>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</si>
  <si>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</si>
  <si>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</si>
  <si>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</si>
  <si>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</si>
  <si>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</si>
  <si>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</si>
  <si>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</si>
  <si>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</si>
  <si>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</si>
  <si>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</si>
  <si>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</si>
  <si>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</si>
  <si>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</si>
  <si>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</si>
  <si>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</si>
  <si>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</si>
  <si>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</si>
  <si>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</si>
  <si>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</si>
  <si>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</si>
  <si>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</si>
  <si>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</si>
  <si>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</si>
  <si>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</si>
  <si>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</si>
  <si>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</si>
  <si>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</si>
  <si>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</si>
  <si>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</si>
  <si>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</si>
  <si>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</si>
  <si>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</si>
  <si>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</si>
  <si>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</si>
  <si>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</si>
  <si>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</si>
  <si>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</si>
  <si>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</si>
  <si>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</si>
  <si>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</si>
  <si>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</si>
  <si>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</si>
  <si>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</si>
  <si>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</si>
  <si>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</si>
  <si>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</si>
  <si>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</si>
  <si>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</si>
  <si>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</si>
  <si>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</si>
  <si>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</si>
  <si>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</si>
  <si>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</si>
  <si>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</si>
  <si>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</si>
  <si>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</si>
  <si>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</si>
  <si>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</si>
  <si>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</si>
  <si>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</si>
  <si>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</si>
  <si>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</si>
  <si>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</si>
  <si>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</si>
  <si>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</si>
  <si>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</si>
  <si>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</si>
  <si>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</si>
  <si>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</si>
  <si>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</si>
  <si>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</si>
  <si>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</si>
  <si>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</si>
  <si>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</si>
  <si>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</si>
  <si>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</si>
  <si>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</si>
  <si>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</si>
  <si>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</si>
  <si>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</si>
  <si>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</si>
  <si>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</si>
  <si>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</si>
  <si>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</si>
  <si>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</si>
  <si>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</si>
  <si>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</si>
  <si>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</si>
  <si>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</si>
  <si>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</si>
  <si>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</si>
  <si>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</si>
  <si>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</si>
  <si>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</si>
  <si>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</si>
  <si>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</si>
  <si>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</si>
  <si>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</si>
  <si>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</si>
  <si>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</si>
  <si>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</si>
  <si>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</si>
  <si>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</si>
  <si>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</si>
  <si>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</si>
  <si>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</si>
  <si>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</si>
  <si>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</si>
  <si>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</si>
  <si>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</si>
  <si>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</si>
  <si>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</si>
  <si>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</si>
  <si>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</si>
  <si>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</si>
  <si>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</si>
  <si>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</si>
  <si>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</si>
  <si>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</si>
  <si>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</si>
  <si>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</si>
  <si>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</si>
  <si>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</si>
  <si>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</si>
  <si>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</si>
  <si>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</si>
  <si>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</si>
  <si>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</si>
  <si>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</si>
  <si>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</si>
  <si>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</si>
  <si>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</si>
  <si>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</si>
  <si>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</si>
  <si>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</si>
  <si>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</si>
  <si>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</si>
  <si>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</si>
  <si>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</si>
  <si>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</si>
  <si>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</si>
  <si>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</si>
  <si>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</si>
  <si>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</si>
  <si>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</si>
  <si>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</si>
  <si>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</si>
  <si>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</si>
  <si>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</si>
  <si>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</si>
  <si>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</si>
  <si>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</si>
  <si>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</si>
  <si>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</si>
  <si>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</si>
  <si>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</si>
  <si>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</si>
  <si>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</si>
  <si>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</si>
  <si>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</si>
  <si>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</si>
  <si>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</si>
  <si>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</si>
  <si>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</si>
  <si>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</si>
  <si>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</si>
  <si>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</si>
  <si>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</si>
  <si>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</si>
  <si>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</si>
  <si>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</si>
  <si>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</si>
  <si>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</si>
  <si>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</si>
  <si>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</si>
  <si>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</si>
  <si>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</si>
  <si>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</si>
  <si>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</si>
  <si>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</si>
  <si>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</si>
  <si>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</si>
  <si>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</si>
  <si>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</si>
  <si>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</si>
  <si>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</si>
  <si>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</si>
  <si>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</si>
  <si>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</si>
  <si>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</si>
  <si>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</si>
  <si>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</si>
  <si>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</si>
  <si>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</si>
  <si>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</si>
  <si>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</si>
  <si>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</si>
  <si>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</si>
  <si>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</si>
  <si>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</si>
  <si>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</si>
  <si>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</si>
  <si>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</si>
  <si>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</si>
  <si>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</si>
  <si>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</si>
  <si>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</si>
  <si>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</si>
  <si>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</si>
  <si>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</si>
  <si>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</si>
  <si>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</si>
  <si>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</si>
  <si>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</si>
  <si>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</si>
  <si>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</si>
  <si>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</si>
  <si>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</si>
  <si>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</si>
  <si>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</si>
  <si>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</si>
  <si>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</si>
  <si>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</si>
  <si>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</si>
  <si>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</si>
  <si>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</si>
  <si>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</si>
  <si>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</si>
  <si>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</si>
  <si>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</si>
  <si>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</si>
  <si>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</si>
  <si>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</si>
  <si>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</si>
  <si>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</si>
  <si>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</si>
  <si>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</si>
  <si>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</si>
  <si>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</si>
  <si>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</si>
  <si>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</si>
  <si>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</si>
  <si>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</si>
  <si>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</si>
  <si>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</si>
  <si>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</si>
  <si>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</si>
  <si>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</si>
  <si>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</si>
  <si>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</si>
  <si>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</si>
  <si>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</si>
  <si>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</si>
  <si>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</si>
  <si>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</si>
  <si>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</si>
  <si>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</si>
  <si>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</si>
  <si>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</si>
  <si>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</si>
  <si>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</si>
  <si>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</si>
  <si>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</si>
  <si>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</si>
  <si>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</si>
  <si>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</si>
  <si>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</si>
  <si>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</si>
  <si>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</si>
  <si>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</si>
  <si>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</si>
  <si>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</si>
  <si>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</si>
  <si>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</si>
  <si>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</si>
  <si>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</si>
  <si>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</si>
  <si>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</si>
  <si>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</si>
  <si>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</si>
  <si>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</si>
  <si>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</si>
  <si>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</si>
  <si>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</si>
  <si>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</si>
  <si>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</si>
  <si>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</si>
  <si>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</si>
  <si>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</si>
  <si>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</si>
  <si>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</si>
  <si>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</si>
  <si>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</si>
  <si>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</si>
  <si>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</si>
  <si>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</si>
  <si>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</si>
  <si>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</si>
  <si>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</si>
  <si>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</si>
  <si>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</si>
  <si>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</si>
  <si>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</si>
  <si>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</si>
  <si>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</si>
  <si>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</si>
  <si>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</si>
  <si>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</si>
  <si>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</si>
  <si>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</si>
  <si>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</si>
  <si>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</si>
  <si>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</si>
  <si>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</si>
  <si>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</si>
  <si>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</si>
  <si>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</si>
  <si>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</si>
  <si>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</si>
  <si>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</si>
  <si>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</si>
  <si>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</si>
  <si>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</si>
  <si>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</si>
  <si>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</si>
  <si>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</si>
  <si>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</si>
  <si>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</si>
  <si>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</si>
  <si>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</si>
  <si>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</si>
  <si>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</si>
  <si>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</si>
  <si>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</si>
  <si>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</si>
  <si>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</si>
  <si>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</si>
  <si>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</si>
  <si>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</si>
  <si>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</si>
  <si>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</si>
  <si>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</si>
  <si>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</si>
  <si>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</si>
  <si>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</si>
  <si>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</si>
  <si>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</si>
  <si>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</si>
  <si>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</si>
  <si>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</si>
  <si>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</si>
  <si>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</si>
  <si>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</si>
  <si>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</si>
  <si>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</si>
  <si>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</si>
  <si>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</si>
  <si>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</si>
  <si>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</si>
  <si>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</si>
  <si>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</si>
  <si>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</si>
  <si>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</si>
  <si>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</si>
  <si>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</si>
  <si>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</si>
  <si>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</si>
  <si>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</si>
  <si>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</si>
  <si>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</si>
  <si>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</si>
  <si>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</si>
  <si>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</si>
  <si>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</si>
  <si>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</si>
  <si>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</si>
  <si>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</si>
  <si>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</si>
  <si>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</si>
  <si>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</si>
  <si>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</si>
  <si>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</si>
  <si>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</si>
  <si>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</si>
  <si>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</si>
  <si>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</si>
  <si>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</si>
  <si>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</si>
  <si>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</si>
  <si>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</si>
  <si>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</si>
  <si>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</si>
  <si>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</si>
  <si>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</si>
  <si>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</si>
  <si>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</si>
  <si>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</si>
  <si>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</si>
  <si>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</si>
  <si>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</si>
  <si>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</si>
  <si>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</si>
  <si>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</si>
  <si>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</si>
  <si>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</si>
  <si>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</si>
  <si>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</si>
  <si>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</si>
  <si>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</si>
  <si>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</si>
  <si>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</si>
  <si>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</si>
  <si>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</si>
  <si>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</si>
  <si>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</si>
  <si>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</si>
  <si>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</si>
  <si>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</si>
  <si>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</si>
  <si>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</si>
  <si>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</si>
  <si>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</si>
  <si>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</si>
  <si>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</si>
  <si>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</si>
  <si>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</si>
  <si>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</si>
  <si>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</si>
  <si>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</si>
  <si>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</si>
  <si>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</si>
  <si>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</si>
  <si>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</si>
  <si>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</si>
  <si>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</si>
  <si>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</si>
  <si>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</si>
  <si>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</si>
  <si>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</si>
  <si>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</si>
  <si>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</si>
  <si>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</si>
  <si>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</si>
  <si>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</si>
  <si>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</si>
  <si>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</si>
  <si>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</si>
  <si>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</si>
  <si>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</si>
  <si>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</si>
  <si>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</si>
  <si>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</si>
  <si>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</si>
  <si>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</si>
  <si>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</si>
  <si>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</si>
  <si>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</si>
  <si>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</si>
  <si>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</si>
  <si>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</si>
  <si>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</si>
  <si>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</si>
  <si>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</si>
  <si>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</si>
  <si>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</si>
  <si>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</si>
  <si>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</si>
  <si>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</si>
  <si>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</si>
  <si>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</si>
  <si>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</si>
  <si>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</si>
  <si>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</si>
  <si>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</si>
  <si>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</si>
  <si>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</si>
  <si>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</si>
  <si>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</si>
  <si>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</si>
  <si>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</si>
  <si>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</si>
  <si>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</si>
  <si>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</si>
  <si>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</si>
  <si>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</si>
  <si>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</si>
  <si>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</si>
  <si>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</si>
  <si>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</si>
  <si>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</si>
  <si>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</si>
  <si>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</si>
  <si>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</si>
  <si>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</si>
  <si>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</si>
  <si>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</si>
  <si>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</si>
  <si>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</si>
  <si>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</si>
  <si>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</si>
  <si>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</si>
  <si>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</si>
  <si>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</si>
  <si>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</si>
  <si>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</si>
  <si>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</si>
  <si>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</si>
  <si>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</si>
  <si>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</si>
  <si>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</si>
  <si>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</si>
  <si>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</si>
  <si>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</si>
  <si>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</si>
  <si>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</si>
  <si>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</si>
  <si>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</si>
  <si>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</si>
  <si>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</si>
  <si>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</si>
  <si>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</si>
  <si>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</si>
  <si>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</si>
  <si>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</si>
  <si>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</si>
  <si>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</si>
  <si>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</si>
  <si>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</si>
  <si>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</si>
  <si>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</si>
  <si>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</si>
  <si>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</si>
  <si>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</si>
  <si>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</si>
  <si>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</si>
  <si>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</si>
  <si>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</si>
  <si>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</si>
  <si>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</si>
  <si>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</si>
  <si>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</si>
  <si>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</si>
  <si>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</si>
  <si>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</si>
  <si>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</si>
  <si>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</si>
  <si>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</si>
  <si>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</si>
  <si>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</si>
  <si>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</si>
  <si>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</si>
  <si>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</si>
  <si>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</si>
  <si>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</si>
  <si>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</si>
  <si>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</si>
  <si>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</si>
  <si>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</si>
  <si>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</si>
  <si>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</si>
  <si>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</si>
  <si>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</si>
  <si>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</si>
  <si>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</si>
  <si>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</si>
  <si>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</si>
  <si>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</si>
  <si>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</si>
  <si>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</si>
  <si>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</si>
  <si>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</si>
  <si>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</si>
  <si>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</si>
  <si>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</si>
  <si>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</si>
  <si>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</si>
  <si>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</si>
  <si>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</si>
  <si>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</si>
  <si>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</si>
  <si>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</si>
  <si>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</si>
  <si>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</si>
  <si>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</si>
  <si>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</si>
  <si>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</si>
  <si>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</si>
  <si>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</si>
  <si>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</si>
  <si>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</si>
  <si>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</si>
  <si>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</si>
  <si>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</si>
  <si>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</si>
  <si>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</si>
  <si>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</si>
  <si>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</si>
  <si>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</si>
  <si>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</si>
  <si>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</si>
  <si>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</si>
  <si>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</si>
  <si>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</si>
  <si>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</si>
  <si>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</si>
  <si>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</si>
  <si>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</si>
  <si>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</si>
  <si>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</si>
  <si>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</si>
  <si>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</si>
  <si>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</si>
  <si>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</si>
  <si>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</si>
  <si>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</si>
  <si>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</si>
  <si>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</si>
  <si>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</si>
  <si>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</si>
  <si>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</si>
  <si>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</si>
  <si>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</si>
  <si>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</si>
  <si>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</si>
  <si>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</si>
  <si>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</si>
  <si>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</si>
  <si>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</si>
  <si>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</si>
  <si>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</si>
  <si>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</si>
  <si>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</si>
  <si>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</si>
  <si>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</si>
  <si>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</si>
  <si>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</si>
  <si>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</si>
  <si>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</si>
  <si>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</si>
  <si>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</si>
  <si>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</si>
  <si>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</si>
  <si>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</si>
  <si>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</si>
  <si>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</si>
  <si>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</si>
  <si>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</si>
  <si>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</si>
  <si>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</si>
  <si>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</si>
  <si>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</si>
  <si>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</si>
  <si>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</si>
  <si>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</si>
  <si>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</si>
  <si>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</si>
  <si>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</si>
  <si>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</si>
  <si>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</si>
  <si>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</si>
  <si>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</si>
  <si>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</si>
  <si>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</si>
  <si>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</si>
  <si>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</si>
  <si>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</si>
  <si>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</si>
  <si>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</si>
  <si>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</si>
  <si>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</si>
  <si>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</si>
  <si>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</si>
  <si>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</si>
  <si>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</si>
  <si>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</si>
  <si>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</si>
  <si>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</si>
  <si>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</si>
  <si>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</si>
  <si>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</si>
  <si>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</si>
  <si>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</si>
  <si>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</si>
  <si>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</si>
  <si>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</si>
  <si>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</si>
  <si>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</si>
  <si>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</si>
  <si>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</si>
  <si>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</si>
  <si>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</si>
  <si>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</si>
  <si>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</si>
  <si>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</si>
  <si>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</si>
  <si>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</si>
  <si>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</si>
  <si>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</si>
  <si>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</si>
  <si>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</si>
  <si>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</si>
  <si>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</si>
  <si>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</si>
  <si>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</si>
  <si>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</si>
  <si>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</si>
  <si>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</si>
  <si>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</si>
  <si>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</si>
  <si>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</si>
  <si>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</si>
  <si>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</si>
  <si>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</si>
  <si>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</si>
  <si>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</si>
  <si>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</si>
  <si>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</si>
  <si>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</si>
  <si>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</si>
  <si>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</si>
  <si>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</si>
  <si>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</si>
  <si>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</si>
  <si>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</si>
  <si>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</si>
  <si>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</si>
  <si>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</si>
  <si>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</si>
  <si>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</si>
  <si>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</si>
  <si>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</si>
  <si>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</si>
  <si>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</si>
  <si>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</si>
  <si>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</si>
  <si>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</si>
  <si>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</si>
  <si>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</si>
  <si>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</si>
  <si>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</si>
  <si>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</si>
  <si>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</si>
  <si>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</si>
  <si>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</si>
  <si>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</si>
  <si>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</si>
  <si>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</si>
  <si>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</si>
  <si>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</si>
  <si>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</si>
  <si>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</si>
  <si>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</si>
  <si>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</si>
  <si>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</si>
  <si>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</si>
  <si>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</si>
  <si>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</si>
  <si>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</si>
  <si>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</si>
  <si>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</si>
  <si>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</si>
  <si>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</si>
  <si>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</si>
  <si>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</si>
  <si>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</si>
  <si>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</si>
  <si>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</si>
  <si>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</si>
  <si>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</si>
  <si>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</si>
  <si>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</si>
  <si>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</si>
  <si>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</si>
  <si>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</si>
  <si>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</si>
  <si>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</si>
  <si>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</si>
  <si>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</si>
  <si>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</si>
  <si>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</si>
  <si>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</si>
  <si>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</si>
  <si>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</si>
  <si>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</si>
  <si>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</si>
  <si>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</si>
  <si>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</si>
  <si>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</si>
  <si>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</si>
  <si>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</si>
  <si>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</si>
  <si>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</si>
  <si>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</si>
  <si>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</si>
  <si>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</si>
  <si>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</si>
  <si>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</si>
  <si>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</si>
  <si>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</si>
  <si>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</si>
  <si>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</si>
  <si>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</si>
  <si>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</si>
  <si>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</si>
  <si>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</si>
  <si>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</si>
  <si>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</si>
  <si>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</si>
  <si>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</si>
  <si>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</si>
  <si>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</si>
  <si>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</si>
  <si>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</si>
  <si>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</si>
  <si>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</si>
  <si>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</si>
  <si>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</si>
  <si>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</si>
  <si>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</si>
  <si>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</si>
  <si>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</si>
  <si>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</si>
  <si>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</si>
  <si>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</si>
  <si>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</si>
  <si>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</si>
  <si>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</si>
  <si>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</si>
  <si>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</si>
  <si>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</si>
  <si>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</si>
  <si>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</si>
  <si>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</si>
  <si>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</si>
  <si>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</si>
  <si>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</si>
  <si>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</si>
  <si>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</si>
  <si>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</si>
  <si>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</si>
  <si>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</si>
  <si>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</si>
  <si>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</si>
  <si>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</si>
  <si>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</si>
  <si>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</si>
  <si>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</si>
  <si>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</si>
  <si>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</si>
  <si>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</si>
  <si>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</si>
  <si>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</si>
  <si>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</si>
  <si>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</si>
  <si>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</si>
  <si>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</si>
  <si>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</si>
  <si>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</si>
  <si>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</si>
  <si>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</si>
  <si>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</si>
  <si>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</si>
  <si>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</si>
  <si>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</si>
  <si>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</si>
  <si>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</si>
  <si>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</si>
  <si>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</si>
  <si>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</si>
  <si>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</si>
  <si>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</si>
  <si>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</si>
  <si>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</si>
  <si>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</si>
  <si>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</si>
  <si>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</si>
  <si>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</si>
  <si>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</si>
  <si>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</si>
  <si>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</si>
  <si>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</si>
  <si>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</si>
  <si>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</si>
  <si>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</si>
  <si>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</si>
  <si>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</si>
  <si>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</si>
  <si>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</si>
  <si>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</si>
  <si>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</si>
  <si>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</si>
  <si>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</si>
  <si>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</si>
  <si>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</si>
  <si>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</si>
  <si>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</si>
  <si>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</si>
  <si>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</si>
  <si>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</si>
  <si>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</si>
  <si>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</si>
  <si>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</si>
  <si>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</si>
  <si>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</si>
  <si>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</si>
  <si>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</si>
  <si>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</si>
  <si>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</si>
  <si>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</si>
  <si>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</si>
  <si>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</si>
  <si>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</si>
  <si>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</si>
  <si>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</si>
  <si>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</si>
  <si>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</si>
  <si>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</si>
  <si>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</si>
  <si>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</si>
  <si>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</si>
  <si>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</si>
  <si>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</si>
  <si>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</si>
  <si>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</si>
  <si>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</si>
  <si>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</si>
  <si>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</si>
  <si>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</si>
  <si>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</si>
  <si>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</si>
  <si>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</si>
  <si>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</si>
  <si>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</si>
  <si>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</si>
  <si>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</si>
  <si>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</si>
  <si>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</si>
  <si>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</si>
  <si>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</si>
  <si>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</si>
  <si>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</si>
  <si>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</si>
  <si>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</si>
  <si>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</si>
  <si>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</si>
  <si>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</si>
  <si>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</si>
  <si>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</si>
  <si>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</si>
  <si>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</si>
  <si>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</si>
  <si>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</si>
  <si>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</si>
  <si>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</si>
  <si>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</si>
  <si>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</si>
  <si>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</si>
  <si>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</si>
  <si>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</si>
  <si>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</si>
  <si>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</si>
  <si>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</si>
  <si>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</si>
  <si>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</si>
  <si>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</si>
  <si>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</si>
  <si>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</si>
  <si>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</si>
  <si>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</si>
  <si>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</si>
  <si>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</si>
  <si>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</si>
  <si>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</si>
  <si>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</si>
  <si>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</si>
  <si>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</si>
  <si>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</si>
  <si>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</si>
  <si>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</si>
  <si>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</si>
  <si>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</si>
  <si>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</si>
  <si>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</si>
  <si>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</si>
  <si>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</si>
  <si>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</si>
  <si>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</si>
  <si>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</si>
  <si>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</si>
  <si>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</si>
  <si>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</si>
  <si>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</si>
  <si>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</si>
  <si>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</si>
  <si>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</si>
  <si>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</si>
  <si>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</si>
  <si>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</si>
  <si>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</si>
  <si>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</si>
  <si>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</si>
  <si>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</si>
  <si>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</si>
  <si>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</si>
  <si>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</si>
  <si>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</si>
  <si>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</si>
  <si>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</si>
  <si>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</si>
  <si>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</si>
  <si>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</si>
  <si>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</si>
  <si>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</si>
  <si>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</si>
  <si>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</si>
  <si>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</si>
  <si>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</si>
  <si>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</si>
  <si>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</si>
  <si>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</si>
  <si>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</si>
  <si>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</si>
  <si>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</si>
  <si>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</si>
  <si>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</si>
  <si>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</si>
  <si>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</si>
  <si>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</si>
  <si>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</si>
  <si>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</si>
  <si>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</si>
  <si>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</si>
  <si>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</si>
  <si>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</si>
  <si>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</si>
  <si>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</si>
  <si>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</si>
  <si>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</si>
  <si>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</si>
  <si>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</si>
  <si>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</si>
  <si>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</si>
  <si>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</si>
  <si>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</si>
  <si>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</si>
  <si>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</si>
  <si>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</si>
  <si>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</si>
  <si>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</si>
  <si>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</si>
  <si>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</si>
  <si>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</si>
  <si>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</si>
  <si>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</si>
  <si>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</si>
  <si>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</si>
  <si>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</si>
  <si>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</si>
  <si>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</si>
  <si>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</si>
  <si>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</si>
  <si>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</si>
  <si>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</si>
  <si>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</si>
  <si>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</si>
  <si>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</si>
  <si>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</si>
  <si>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</si>
  <si>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</si>
  <si>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</si>
  <si>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</si>
  <si>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</si>
  <si>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</si>
  <si>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</si>
  <si>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</si>
  <si>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</si>
  <si>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</si>
  <si>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</si>
  <si>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</si>
  <si>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</si>
  <si>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</si>
  <si>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</si>
  <si>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</si>
  <si>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</si>
  <si>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</si>
  <si>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</si>
  <si>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</si>
  <si>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</si>
  <si>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</si>
  <si>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</si>
  <si>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</si>
  <si>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</si>
  <si>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</si>
  <si>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</si>
  <si>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</si>
  <si>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</si>
  <si>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</si>
  <si>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</si>
  <si>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</si>
  <si>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</si>
  <si>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</si>
  <si>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</si>
  <si>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</si>
  <si>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</si>
  <si>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</si>
  <si>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</si>
  <si>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</si>
  <si>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</si>
  <si>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</si>
  <si>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</si>
  <si>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</si>
  <si>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</si>
  <si>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</si>
  <si>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</si>
  <si>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</si>
  <si>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</si>
  <si>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</si>
  <si>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</si>
  <si>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</si>
  <si>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</si>
  <si>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</si>
  <si>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</si>
  <si>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</si>
  <si>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</si>
  <si>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</si>
  <si>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</si>
  <si>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</si>
  <si>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</si>
  <si>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</si>
  <si>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</si>
  <si>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</si>
  <si>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</si>
  <si>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</si>
  <si>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</si>
  <si>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</si>
  <si>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</si>
  <si>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</si>
  <si>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</si>
  <si>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</si>
  <si>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</si>
  <si>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</si>
  <si>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</si>
  <si>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</si>
  <si>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</si>
  <si>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</si>
  <si>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</si>
  <si>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</si>
  <si>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</si>
  <si>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</si>
  <si>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</si>
  <si>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</si>
  <si>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</si>
  <si>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</si>
  <si>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</si>
  <si>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</si>
  <si>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</si>
  <si>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</si>
  <si>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</si>
  <si>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</si>
  <si>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</si>
  <si>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</si>
  <si>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</si>
  <si>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</si>
  <si>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</si>
  <si>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</si>
  <si>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</si>
  <si>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</si>
  <si>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</si>
  <si>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</si>
  <si>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</si>
  <si>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</si>
  <si>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</si>
  <si>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</si>
  <si>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</si>
  <si>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</si>
  <si>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</si>
  <si>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</si>
  <si>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</si>
  <si>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</si>
  <si>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</si>
  <si>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</si>
  <si>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</si>
  <si>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</si>
  <si>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</si>
  <si>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</si>
  <si>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</si>
  <si>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</si>
  <si>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</si>
  <si>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</si>
  <si>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</si>
  <si>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</si>
  <si>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</si>
  <si>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</si>
  <si>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</si>
  <si>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</si>
  <si>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</si>
  <si>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</si>
  <si>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</si>
  <si>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</si>
  <si>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</si>
  <si>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</si>
  <si>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</si>
  <si>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</si>
  <si>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</si>
  <si>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</si>
  <si>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</si>
  <si>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</si>
  <si>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</si>
  <si>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</si>
  <si>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</si>
  <si>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</si>
  <si>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</si>
  <si>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</si>
  <si>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</si>
  <si>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</si>
  <si>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</si>
  <si>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</si>
  <si>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</si>
  <si>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</si>
  <si>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</si>
  <si>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</si>
  <si>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</si>
  <si>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</si>
  <si>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</si>
  <si>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</si>
  <si>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</si>
  <si>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</si>
  <si>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</si>
  <si>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</si>
  <si>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</si>
  <si>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</si>
  <si>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</si>
  <si>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</si>
  <si>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</si>
  <si>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</si>
  <si>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</si>
  <si>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</si>
  <si>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</si>
  <si>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</si>
  <si>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</si>
  <si>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</si>
  <si>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</si>
  <si>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</si>
  <si>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</si>
  <si>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</si>
  <si>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</si>
  <si>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</si>
  <si>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</si>
  <si>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</si>
  <si>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</si>
  <si>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</si>
  <si>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</si>
  <si>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</si>
  <si>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</si>
  <si>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</si>
  <si>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</si>
  <si>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</si>
  <si>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</si>
  <si>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</si>
  <si>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</si>
  <si>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</si>
  <si>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</si>
  <si>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</si>
  <si>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</si>
  <si>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</si>
  <si>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</si>
  <si>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</si>
  <si>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</si>
  <si>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</si>
  <si>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</si>
  <si>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</si>
  <si>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</si>
  <si>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</si>
  <si>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</si>
  <si>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</si>
  <si>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</si>
  <si>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</si>
  <si>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</si>
  <si>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</si>
  <si>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</si>
  <si>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</si>
  <si>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</si>
  <si>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</si>
  <si>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</si>
  <si>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</si>
  <si>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</si>
  <si>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</si>
  <si>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</si>
  <si>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</si>
  <si>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</si>
  <si>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</si>
  <si>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</si>
  <si>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</si>
  <si>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</si>
  <si>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</si>
  <si>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</si>
  <si>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</si>
  <si>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</si>
  <si>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</si>
  <si>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</si>
  <si>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</si>
  <si>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</si>
  <si>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</si>
  <si>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</si>
  <si>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</si>
  <si>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</si>
  <si>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</si>
  <si>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</si>
  <si>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</si>
  <si>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</si>
  <si>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</si>
  <si>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</si>
  <si>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</si>
  <si>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</si>
  <si>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</si>
  <si>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</si>
  <si>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</si>
  <si>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</si>
  <si>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</si>
  <si>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</si>
  <si>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</si>
  <si>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</si>
  <si>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</si>
  <si>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</si>
  <si>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</si>
  <si>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</si>
  <si>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</si>
  <si>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</si>
  <si>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</si>
  <si>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</si>
  <si>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</si>
  <si>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</si>
  <si>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</si>
  <si>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</si>
  <si>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</si>
  <si>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</si>
  <si>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</si>
  <si>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</si>
  <si>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</si>
  <si>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</si>
  <si>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</si>
  <si>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</si>
  <si>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</si>
  <si>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</si>
  <si>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</si>
  <si>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</si>
  <si>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</si>
  <si>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</si>
  <si>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</si>
  <si>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</si>
  <si>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</si>
  <si>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</si>
  <si>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</si>
  <si>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</si>
  <si>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</si>
  <si>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</si>
  <si>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</si>
  <si>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</si>
  <si>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</si>
  <si>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</si>
  <si>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</si>
  <si>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</si>
  <si>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</si>
  <si>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</si>
  <si>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</si>
  <si>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</si>
  <si>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</si>
  <si>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</si>
  <si>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</si>
  <si>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</si>
  <si>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</si>
  <si>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</si>
  <si>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</si>
  <si>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</si>
  <si>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</si>
  <si>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</si>
  <si>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</si>
  <si>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</si>
  <si>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</si>
  <si>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</si>
  <si>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</si>
  <si>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</si>
  <si>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</si>
  <si>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</si>
  <si>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</si>
  <si>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</si>
  <si>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</si>
  <si>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</si>
  <si>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</si>
  <si>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</si>
  <si>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</si>
  <si>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</si>
  <si>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</si>
  <si>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</si>
  <si>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</si>
  <si>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</si>
  <si>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</si>
  <si>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</si>
  <si>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</si>
  <si>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</si>
  <si>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</si>
  <si>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</si>
  <si>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</si>
  <si>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</si>
  <si>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</si>
  <si>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</si>
  <si>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</si>
  <si>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</si>
  <si>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</si>
  <si>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</si>
  <si>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</si>
  <si>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</si>
  <si>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</si>
  <si>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</si>
  <si>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</si>
  <si>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</si>
  <si>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</si>
  <si>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</si>
  <si>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</si>
  <si>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</si>
  <si>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</si>
  <si>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</si>
  <si>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</si>
  <si>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</si>
  <si>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</si>
  <si>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</si>
  <si>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</si>
  <si>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</si>
  <si>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</si>
  <si>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</si>
  <si>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</si>
  <si>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</si>
  <si>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</si>
  <si>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</si>
  <si>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</si>
  <si>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</si>
  <si>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</si>
  <si>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</si>
  <si>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</si>
  <si>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</si>
  <si>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</si>
  <si>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</si>
  <si>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</si>
  <si>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</si>
  <si>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</si>
  <si>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</si>
  <si>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</si>
  <si>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</si>
  <si>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</si>
  <si>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</si>
  <si>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</si>
  <si>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</si>
  <si>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</si>
  <si>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</si>
  <si>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</si>
  <si>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</si>
  <si>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</si>
  <si>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</si>
  <si>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</si>
  <si>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</si>
  <si>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</si>
  <si>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</si>
  <si>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</si>
  <si>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</si>
  <si>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</si>
  <si>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</si>
  <si>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</si>
  <si>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</si>
  <si>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</si>
  <si>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</si>
  <si>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</si>
  <si>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</si>
  <si>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</si>
  <si>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</si>
  <si>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</si>
  <si>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</si>
  <si>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</si>
  <si>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</si>
  <si>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</si>
  <si>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</si>
  <si>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</si>
  <si>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</si>
  <si>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</si>
  <si>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</si>
  <si>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</si>
  <si>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</si>
  <si>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</si>
  <si>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</si>
  <si>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</si>
  <si>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</si>
  <si>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</si>
  <si>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</si>
  <si>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</si>
  <si>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</si>
  <si>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</si>
  <si>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</si>
  <si>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</si>
  <si>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</si>
  <si>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</si>
  <si>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</si>
  <si>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</si>
  <si>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</si>
  <si>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</si>
  <si>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</si>
  <si>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</si>
  <si>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</si>
  <si>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</si>
  <si>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</si>
  <si>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</si>
  <si>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</si>
  <si>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</si>
  <si>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</si>
  <si>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</si>
  <si>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</si>
  <si>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</si>
  <si>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</si>
  <si>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</si>
  <si>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</si>
  <si>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</si>
  <si>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</si>
  <si>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</si>
  <si>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</si>
  <si>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</si>
  <si>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</si>
  <si>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</si>
  <si>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</si>
  <si>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</si>
  <si>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</si>
  <si>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</si>
  <si>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</si>
  <si>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</si>
  <si>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</si>
  <si>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</si>
  <si>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</si>
  <si>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</si>
  <si>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</si>
  <si>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</si>
  <si>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</si>
  <si>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</si>
  <si>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</si>
  <si>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</si>
  <si>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</si>
  <si>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</si>
  <si>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</si>
  <si>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</si>
  <si>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</si>
  <si>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</si>
  <si>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</si>
  <si>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</si>
  <si>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</si>
  <si>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</si>
  <si>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</si>
  <si>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</si>
  <si>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</si>
  <si>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</si>
  <si>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</si>
  <si>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</si>
  <si>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</si>
  <si>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</si>
  <si>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</si>
  <si>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</si>
  <si>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</si>
  <si>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</si>
  <si>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</si>
  <si>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</si>
  <si>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</si>
  <si>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</si>
  <si>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</si>
  <si>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</si>
  <si>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</si>
  <si>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</si>
  <si>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</si>
  <si>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</si>
  <si>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</si>
  <si>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</si>
  <si>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</si>
  <si>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</si>
  <si>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</si>
  <si>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</si>
  <si>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</si>
  <si>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</si>
  <si>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</si>
  <si>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</si>
  <si>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</si>
  <si>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</si>
  <si>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</si>
  <si>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</si>
  <si>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</si>
  <si>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</si>
  <si>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</si>
  <si>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</si>
  <si>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</si>
  <si>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</si>
  <si>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</si>
  <si>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</si>
  <si>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</si>
  <si>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</si>
  <si>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</si>
  <si>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</si>
  <si>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</si>
  <si>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</si>
  <si>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</si>
  <si>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</si>
  <si>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</si>
  <si>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</si>
  <si>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</si>
  <si>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</si>
  <si>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</si>
  <si>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</si>
  <si>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</si>
  <si>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</si>
  <si>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</si>
  <si>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</si>
  <si>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</si>
  <si>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</si>
  <si>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</si>
  <si>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</si>
  <si>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</si>
  <si>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</si>
  <si>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</si>
  <si>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</si>
  <si>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</si>
  <si>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</si>
  <si>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</si>
  <si>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</si>
  <si>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</si>
  <si>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</si>
  <si>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</si>
  <si>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</si>
  <si>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</si>
  <si>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</si>
  <si>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</si>
  <si>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</si>
  <si>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</si>
  <si>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</si>
  <si>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</si>
  <si>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</si>
  <si>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</si>
  <si>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</si>
  <si>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</si>
  <si>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</si>
  <si>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</si>
  <si>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</si>
  <si>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</si>
  <si>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</si>
  <si>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</si>
  <si>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</si>
  <si>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</si>
  <si>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</si>
  <si>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</si>
  <si>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</si>
  <si>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</si>
  <si>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</si>
  <si>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</si>
  <si>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</si>
  <si>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</si>
  <si>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</si>
  <si>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</si>
  <si>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</si>
  <si>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</si>
  <si>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</si>
  <si>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</si>
  <si>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</si>
  <si>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</si>
  <si>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</si>
  <si>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</si>
  <si>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</si>
  <si>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</si>
  <si>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</si>
  <si>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</si>
  <si>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</si>
  <si>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</si>
  <si>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</si>
  <si>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</si>
  <si>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</si>
  <si>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</si>
  <si>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</si>
  <si>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</si>
  <si>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</si>
  <si>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</si>
  <si>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</si>
  <si>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</si>
  <si>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</si>
  <si>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</si>
  <si>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</si>
  <si>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</si>
  <si>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</si>
  <si>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</si>
  <si>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</si>
  <si>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</si>
  <si>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</si>
  <si>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</si>
  <si>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</si>
  <si>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</si>
  <si>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</si>
  <si>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</si>
  <si>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</si>
  <si>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</si>
  <si>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</si>
  <si>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</si>
  <si>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</si>
  <si>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</si>
  <si>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</si>
  <si>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</si>
  <si>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</si>
  <si>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</si>
  <si>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</si>
  <si>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</si>
  <si>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</si>
  <si>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</si>
  <si>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</si>
  <si>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</si>
  <si>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</si>
  <si>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</si>
  <si>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</si>
  <si>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</si>
  <si>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</si>
  <si>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</si>
  <si>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</si>
  <si>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</si>
  <si>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</si>
  <si>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</si>
  <si>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</si>
  <si>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</si>
  <si>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</si>
  <si>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</si>
  <si>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</si>
  <si>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</si>
  <si>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</si>
  <si>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</si>
  <si>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</si>
  <si>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</si>
  <si>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</si>
  <si>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</si>
  <si>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</si>
  <si>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</si>
  <si>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</si>
  <si>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</si>
  <si>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</si>
  <si>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</si>
  <si>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</si>
  <si>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</si>
  <si>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</si>
  <si>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</si>
  <si>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</si>
  <si>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</si>
  <si>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</si>
  <si>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</si>
  <si>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</si>
  <si>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</si>
  <si>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</si>
  <si>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</si>
  <si>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</si>
  <si>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</si>
  <si>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</si>
  <si>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</si>
  <si>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</si>
  <si>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</si>
  <si>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</si>
  <si>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</si>
  <si>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</si>
  <si>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</si>
  <si>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</si>
  <si>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</si>
  <si>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</si>
  <si>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</si>
  <si>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</si>
  <si>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</si>
  <si>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</si>
  <si>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</si>
  <si>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</si>
  <si>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</si>
  <si>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</si>
  <si>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</si>
  <si>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</si>
  <si>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</si>
  <si>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</si>
  <si>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</si>
  <si>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</si>
  <si>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</si>
  <si>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</si>
  <si>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</si>
  <si>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</si>
  <si>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</si>
  <si>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</si>
  <si>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</si>
  <si>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</si>
  <si>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</si>
  <si>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</si>
  <si>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</si>
  <si>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</si>
  <si>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</si>
  <si>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</si>
  <si>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</si>
  <si>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</si>
  <si>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</si>
  <si>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</si>
  <si>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</si>
  <si>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</si>
  <si>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</si>
  <si>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</si>
  <si>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</si>
  <si>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</si>
  <si>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</si>
  <si>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</si>
  <si>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</si>
  <si>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</si>
  <si>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</si>
  <si>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</si>
  <si>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</si>
  <si>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</si>
  <si>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</si>
  <si>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</si>
  <si>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</si>
  <si>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</si>
  <si>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</si>
  <si>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</si>
  <si>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</si>
  <si>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</si>
  <si>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</si>
  <si>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</si>
  <si>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</si>
  <si>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</si>
  <si>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</si>
  <si>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</si>
  <si>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</si>
  <si>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</si>
  <si>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</si>
  <si>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</si>
  <si>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</si>
  <si>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</si>
  <si>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</si>
  <si>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</si>
  <si>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</si>
  <si>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</si>
  <si>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</si>
  <si>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</si>
  <si>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</si>
  <si>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</si>
  <si>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</si>
  <si>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</si>
  <si>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</si>
  <si>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</si>
  <si>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</si>
  <si>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</si>
  <si>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</si>
  <si>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</si>
  <si>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</si>
  <si>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</si>
  <si>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</si>
  <si>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</si>
  <si>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</si>
  <si>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</si>
  <si>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</si>
  <si>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</si>
  <si>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</si>
  <si>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</si>
  <si>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</si>
  <si>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</si>
  <si>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</si>
  <si>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</si>
  <si>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</si>
  <si>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</si>
  <si>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</si>
  <si>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</si>
  <si>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</si>
  <si>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</si>
  <si>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</si>
  <si>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</si>
  <si>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</si>
  <si>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</si>
  <si>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</si>
  <si>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</si>
  <si>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</si>
  <si>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</si>
  <si>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</si>
  <si>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</si>
  <si>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</si>
  <si>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</si>
  <si>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</si>
  <si>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</si>
  <si>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</si>
  <si>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</si>
  <si>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</si>
  <si>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</si>
  <si>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</si>
  <si>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</si>
  <si>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</si>
  <si>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</si>
  <si>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</si>
  <si>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</si>
  <si>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</si>
  <si>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</si>
  <si>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</si>
  <si>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</si>
  <si>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</si>
  <si>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</si>
  <si>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</si>
  <si>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</si>
  <si>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</si>
  <si>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</si>
  <si>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</si>
  <si>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</si>
  <si>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</si>
  <si>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</si>
  <si>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</si>
  <si>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</si>
  <si>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</si>
  <si>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</si>
  <si>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</si>
  <si>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</si>
  <si>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</si>
  <si>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</si>
  <si>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</si>
  <si>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</si>
  <si>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</si>
  <si>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</si>
  <si>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</si>
  <si>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</si>
  <si>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</si>
  <si>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</si>
  <si>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</si>
  <si>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</si>
  <si>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</si>
  <si>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</si>
  <si>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</si>
  <si>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</si>
  <si>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</si>
  <si>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</si>
  <si>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</si>
  <si>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</si>
  <si>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</si>
  <si>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</si>
  <si>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</si>
  <si>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</si>
  <si>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</si>
  <si>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</si>
  <si>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</si>
  <si>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</si>
  <si>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</si>
  <si>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</si>
  <si>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</si>
  <si>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</si>
  <si>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</si>
  <si>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</si>
  <si>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</si>
  <si>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</si>
  <si>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</si>
  <si>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</si>
  <si>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</si>
  <si>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</si>
  <si>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</si>
  <si>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</si>
  <si>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</si>
  <si>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</si>
  <si>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</si>
  <si>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</si>
  <si>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</si>
  <si>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</si>
  <si>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</si>
  <si>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</si>
  <si>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</si>
  <si>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</si>
  <si>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</si>
  <si>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</si>
  <si>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</si>
  <si>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</si>
  <si>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</si>
  <si>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</si>
  <si>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</si>
  <si>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</si>
  <si>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</si>
  <si>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</si>
  <si>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</si>
  <si>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</si>
  <si>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</si>
  <si>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</si>
  <si>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</si>
  <si>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</si>
  <si>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</si>
  <si>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</si>
  <si>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</si>
  <si>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</si>
  <si>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</si>
  <si>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</si>
  <si>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</si>
  <si>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</si>
  <si>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</si>
  <si>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</si>
  <si>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</si>
  <si>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</si>
  <si>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</si>
  <si>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</si>
  <si>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</si>
  <si>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</si>
  <si>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</si>
  <si>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</si>
  <si>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</si>
  <si>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</si>
  <si>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</si>
  <si>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</si>
  <si>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</si>
  <si>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</si>
  <si>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</si>
  <si>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</si>
  <si>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</si>
  <si>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</si>
  <si>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</si>
  <si>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</si>
  <si>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</si>
  <si>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</si>
  <si>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</si>
  <si>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</si>
  <si>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</si>
  <si>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</si>
  <si>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</si>
  <si>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</si>
  <si>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</si>
  <si>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</si>
  <si>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</si>
  <si>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</si>
  <si>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</si>
  <si>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</si>
  <si>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</si>
  <si>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</si>
  <si>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</si>
  <si>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</si>
  <si>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</si>
  <si>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</si>
  <si>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</si>
  <si>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</si>
  <si>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</si>
  <si>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</si>
  <si>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</si>
  <si>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</si>
  <si>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</si>
  <si>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</si>
  <si>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</si>
  <si>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</si>
  <si>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</si>
  <si>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</si>
  <si>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</si>
  <si>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</si>
  <si>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</si>
  <si>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</si>
  <si>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</si>
  <si>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</si>
  <si>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</si>
  <si>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</si>
  <si>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</si>
  <si>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</si>
  <si>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</si>
  <si>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</si>
  <si>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</si>
  <si>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</si>
  <si>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</si>
  <si>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</si>
  <si>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</si>
  <si>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</si>
  <si>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</si>
  <si>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</si>
  <si>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</si>
  <si>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</si>
  <si>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</si>
  <si>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</si>
  <si>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</si>
  <si>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</si>
  <si>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</si>
  <si>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</si>
  <si>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</si>
  <si>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</si>
  <si>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</si>
  <si>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</si>
  <si>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</si>
  <si>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</si>
  <si>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</si>
  <si>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</si>
  <si>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</si>
  <si>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</si>
  <si>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</si>
  <si>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</si>
  <si>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</si>
  <si>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</si>
  <si>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</si>
  <si>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</si>
  <si>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</si>
  <si>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</si>
  <si>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</si>
  <si>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</si>
  <si>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</si>
  <si>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</si>
  <si>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</si>
  <si>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</si>
  <si>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</si>
  <si>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</si>
  <si>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</si>
  <si>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</si>
  <si>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</si>
  <si>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</si>
  <si>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</si>
  <si>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</si>
  <si>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</si>
  <si>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</si>
  <si>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</si>
  <si>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</si>
  <si>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</si>
  <si>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</si>
  <si>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</si>
  <si>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</si>
  <si>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</si>
  <si>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</si>
  <si>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</si>
  <si>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</si>
  <si>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</si>
  <si>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</si>
  <si>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</si>
  <si>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</si>
  <si>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</si>
  <si>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</si>
  <si>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</si>
  <si>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</si>
  <si>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</si>
  <si>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</si>
  <si>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</si>
  <si>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</si>
  <si>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</si>
  <si>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</si>
  <si>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</si>
  <si>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</si>
  <si>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</si>
  <si>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</si>
  <si>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</si>
  <si>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</si>
  <si>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</si>
  <si>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</si>
  <si>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</si>
  <si>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</si>
  <si>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</si>
  <si>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</si>
  <si>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</si>
  <si>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</si>
  <si>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</si>
  <si>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</si>
  <si>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</si>
  <si>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</si>
  <si>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</si>
  <si>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</si>
  <si>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</si>
  <si>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</si>
  <si>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</si>
  <si>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</si>
  <si>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</si>
  <si>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</si>
  <si>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</si>
  <si>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</si>
  <si>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</si>
  <si>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</si>
  <si>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</si>
  <si>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</si>
  <si>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</si>
  <si>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</si>
  <si>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</si>
  <si>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</si>
  <si>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</si>
  <si>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</si>
  <si>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</si>
  <si>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</si>
  <si>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</si>
  <si>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</si>
  <si>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</si>
  <si>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</si>
  <si>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</si>
  <si>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</si>
  <si>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</si>
  <si>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</si>
  <si>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</si>
  <si>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</si>
  <si>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</si>
  <si>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</si>
  <si>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</si>
  <si>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</si>
  <si>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</si>
  <si>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</si>
  <si>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</si>
  <si>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</si>
  <si>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</si>
  <si>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</si>
  <si>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</si>
  <si>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</si>
  <si>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</si>
  <si>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</si>
  <si>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</si>
  <si>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</si>
  <si>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</si>
  <si>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</si>
  <si>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</si>
  <si>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</si>
  <si>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</si>
  <si>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</si>
  <si>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</si>
  <si>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</si>
  <si>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</si>
  <si>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</si>
  <si>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</si>
  <si>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</si>
  <si>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</si>
  <si>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</si>
  <si>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</si>
  <si>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</si>
  <si>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</si>
  <si>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</si>
  <si>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</si>
  <si>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</si>
  <si>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</si>
  <si>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</si>
  <si>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</si>
  <si>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</si>
  <si>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</si>
  <si>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</si>
  <si>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</si>
  <si>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</si>
  <si>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</si>
  <si>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</si>
  <si>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</si>
  <si>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</si>
  <si>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</si>
  <si>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</si>
  <si>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</si>
  <si>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</si>
  <si>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</si>
  <si>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</si>
  <si>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</si>
  <si>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</si>
  <si>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</si>
  <si>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</si>
  <si>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</si>
  <si>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</si>
  <si>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</si>
  <si>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</si>
  <si>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</si>
  <si>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</si>
  <si>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</si>
  <si>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</si>
  <si>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</si>
  <si>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</si>
  <si>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</si>
  <si>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</si>
  <si>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</si>
  <si>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</si>
  <si>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</si>
  <si>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</si>
  <si>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</si>
  <si>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</si>
  <si>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</si>
  <si>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</si>
  <si>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</si>
  <si>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</si>
  <si>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</si>
  <si>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</si>
  <si>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</si>
  <si>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</si>
  <si>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</si>
  <si>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</si>
  <si>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</si>
  <si>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</si>
  <si>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</si>
  <si>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</si>
  <si>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</si>
  <si>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</si>
  <si>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</si>
  <si>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</si>
  <si>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</si>
  <si>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</si>
  <si>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</si>
  <si>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</si>
  <si>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</si>
  <si>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</si>
  <si>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</si>
  <si>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</si>
  <si>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</si>
  <si>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</si>
  <si>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</si>
  <si>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</si>
  <si>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</si>
  <si>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</si>
  <si>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</si>
  <si>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</si>
  <si>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</si>
  <si>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</si>
  <si>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</si>
  <si>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</si>
  <si>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</si>
  <si>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</si>
  <si>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</si>
  <si>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</si>
  <si>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</si>
  <si>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</si>
  <si>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</si>
  <si>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</si>
  <si>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</si>
  <si>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</si>
  <si>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</si>
  <si>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</si>
  <si>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</si>
  <si>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</si>
  <si>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</si>
  <si>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</si>
  <si>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</si>
  <si>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</si>
  <si>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</si>
  <si>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</si>
  <si>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</si>
  <si>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</si>
  <si>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</si>
  <si>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</si>
  <si>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</si>
  <si>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</si>
  <si>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</si>
  <si>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</si>
  <si>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</si>
  <si>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</si>
  <si>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</si>
  <si>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</si>
  <si>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</si>
  <si>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</si>
  <si>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</si>
  <si>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</si>
  <si>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</si>
  <si>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</si>
  <si>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</si>
  <si>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</si>
  <si>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</si>
  <si>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</si>
  <si>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</si>
  <si>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</si>
  <si>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</si>
  <si>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</si>
  <si>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</si>
  <si>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</si>
  <si>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</si>
  <si>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</si>
  <si>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</si>
  <si>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</si>
  <si>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</si>
  <si>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</si>
  <si>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</si>
  <si>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</si>
  <si>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</si>
  <si>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</si>
  <si>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</si>
  <si>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</si>
  <si>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</si>
  <si>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</si>
  <si>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</si>
  <si>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</si>
  <si>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</si>
  <si>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</si>
  <si>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</si>
  <si>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</si>
  <si>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</si>
  <si>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</si>
  <si>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</si>
  <si>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</si>
  <si>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</si>
  <si>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</si>
  <si>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</si>
  <si>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</si>
  <si>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</si>
  <si>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</si>
  <si>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</si>
  <si>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</si>
  <si>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</si>
  <si>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</si>
  <si>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</si>
  <si>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</si>
  <si>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</si>
  <si>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</si>
  <si>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</si>
  <si>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</si>
  <si>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</si>
  <si>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</si>
  <si>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</si>
  <si>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</si>
  <si>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</si>
  <si>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</si>
  <si>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</si>
  <si>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</si>
  <si>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</si>
  <si>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</si>
  <si>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</si>
  <si>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</si>
  <si>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</si>
  <si>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</si>
  <si>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</si>
  <si>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</si>
  <si>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</si>
  <si>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</si>
  <si>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</si>
  <si>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</si>
  <si>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</si>
  <si>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</si>
  <si>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</si>
  <si>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</si>
  <si>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</si>
  <si>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</si>
  <si>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</si>
  <si>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</si>
  <si>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</si>
  <si>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</si>
  <si>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</si>
  <si>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</si>
  <si>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</si>
  <si>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</si>
  <si>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</si>
  <si>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</si>
  <si>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</si>
  <si>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</si>
  <si>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</si>
  <si>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</si>
  <si>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</si>
  <si>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</si>
  <si>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</si>
  <si>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</si>
  <si>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</si>
  <si>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</si>
  <si>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</si>
  <si>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</si>
  <si>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</si>
  <si>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</si>
  <si>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</si>
  <si>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</si>
  <si>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</si>
  <si>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</si>
  <si>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</si>
  <si>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</si>
  <si>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</si>
  <si>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</si>
  <si>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</si>
  <si>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</si>
  <si>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</si>
  <si>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</si>
  <si>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</si>
  <si>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</si>
  <si>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</si>
  <si>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</si>
  <si>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</si>
  <si>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</si>
  <si>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</si>
  <si>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</si>
  <si>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</si>
  <si>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</si>
  <si>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</si>
  <si>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</si>
  <si>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</si>
  <si>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</si>
  <si>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</si>
  <si>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</si>
  <si>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</si>
  <si>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</si>
  <si>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</si>
  <si>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</si>
  <si>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</si>
  <si>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</si>
  <si>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</si>
  <si>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</si>
  <si>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</si>
  <si>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</si>
  <si>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</si>
  <si>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</si>
  <si>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</si>
  <si>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</si>
  <si>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</si>
  <si>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</si>
  <si>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</si>
  <si>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</si>
  <si>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</si>
  <si>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</si>
  <si>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</si>
  <si>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</si>
  <si>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</si>
  <si>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</si>
  <si>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</si>
  <si>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</si>
  <si>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</si>
  <si>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</si>
  <si>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</si>
  <si>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</si>
  <si>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</si>
  <si>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</si>
  <si>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</si>
  <si>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</si>
  <si>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</si>
  <si>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</si>
  <si>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</si>
  <si>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</si>
  <si>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</si>
  <si>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</si>
  <si>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</si>
  <si>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</si>
  <si>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</si>
  <si>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</si>
  <si>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</si>
  <si>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</si>
  <si>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</si>
  <si>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</si>
  <si>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</si>
  <si>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</si>
  <si>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</si>
  <si>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</si>
  <si>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</si>
  <si>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</si>
  <si>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</si>
  <si>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</si>
  <si>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</si>
  <si>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</si>
  <si>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</si>
  <si>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</si>
  <si>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</si>
  <si>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</si>
  <si>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</si>
  <si>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</si>
  <si>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</si>
  <si>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</si>
  <si>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</si>
  <si>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</si>
  <si>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</si>
  <si>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</si>
  <si>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</si>
  <si>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</si>
  <si>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</si>
  <si>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</si>
  <si>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</si>
  <si>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</si>
  <si>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</si>
  <si>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</si>
  <si>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</si>
  <si>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</si>
  <si>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</si>
  <si>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</si>
  <si>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</si>
  <si>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</si>
  <si>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</si>
  <si>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</si>
  <si>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</si>
  <si>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</si>
  <si>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</si>
  <si>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</si>
  <si>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</si>
  <si>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</si>
  <si>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</si>
  <si>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</si>
  <si>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</si>
  <si>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</si>
  <si>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</si>
  <si>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</si>
  <si>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</si>
  <si>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</si>
  <si>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</si>
  <si>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</si>
  <si>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</si>
  <si>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</si>
  <si>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</si>
  <si>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</si>
  <si>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</si>
  <si>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</si>
  <si>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</si>
  <si>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</si>
  <si>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</si>
  <si>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</si>
  <si>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</si>
  <si>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</si>
  <si>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</si>
  <si>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</si>
  <si>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</si>
  <si>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</si>
  <si>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</si>
  <si>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</si>
  <si>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</si>
  <si>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</si>
  <si>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</si>
  <si>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</si>
  <si>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</si>
  <si>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</si>
  <si>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</si>
  <si>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</si>
  <si>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</si>
  <si>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</si>
  <si>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</si>
  <si>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</si>
  <si>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</si>
  <si>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</si>
  <si>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</si>
  <si>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</si>
  <si>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</si>
  <si>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</si>
  <si>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</si>
  <si>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</si>
  <si>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</si>
  <si>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</si>
  <si>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</si>
  <si>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</si>
  <si>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</si>
  <si>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</si>
  <si>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</si>
  <si>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</si>
  <si>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</si>
  <si>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</si>
  <si>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</si>
  <si>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</si>
  <si>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</si>
  <si>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</si>
  <si>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</si>
  <si>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</si>
  <si>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</si>
  <si>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</si>
  <si>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</si>
  <si>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</si>
  <si>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</si>
  <si>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</si>
  <si>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</si>
  <si>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</si>
  <si>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</si>
  <si>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</si>
  <si>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</si>
  <si>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</si>
  <si>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</si>
  <si>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</si>
  <si>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</si>
  <si>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</si>
  <si>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</si>
  <si>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</si>
  <si>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</si>
  <si>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</si>
  <si>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</si>
  <si>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</si>
  <si>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</si>
  <si>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</si>
  <si>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</si>
  <si>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</si>
  <si>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</si>
  <si>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</si>
  <si>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</si>
  <si>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</si>
  <si>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</si>
  <si>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</si>
  <si>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</si>
  <si>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</si>
  <si>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</si>
  <si>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</si>
  <si>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</si>
  <si>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</si>
  <si>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</si>
  <si>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</si>
  <si>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</si>
  <si>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</si>
  <si>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</si>
  <si>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</si>
  <si>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</si>
  <si>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</si>
  <si>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</si>
  <si>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</si>
  <si>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</si>
  <si>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</si>
  <si>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</si>
  <si>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</si>
  <si>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</si>
  <si>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</si>
  <si>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</si>
  <si>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</si>
  <si>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</si>
  <si>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</si>
  <si>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</si>
  <si>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</si>
  <si>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</si>
  <si>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</si>
  <si>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</si>
  <si>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</si>
  <si>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</si>
  <si>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</si>
  <si>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</si>
  <si>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</si>
  <si>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</si>
  <si>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</si>
  <si>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</si>
  <si>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</si>
  <si>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</si>
  <si>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</si>
  <si>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</si>
  <si>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</si>
  <si>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</si>
  <si>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</si>
  <si>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</si>
  <si>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</si>
  <si>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</si>
  <si>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</si>
  <si>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</si>
  <si>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</si>
  <si>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</si>
  <si>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</si>
  <si>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</si>
  <si>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</si>
  <si>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</si>
  <si>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</si>
  <si>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</si>
  <si>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</si>
  <si>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</si>
  <si>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</si>
  <si>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</si>
  <si>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</si>
  <si>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</si>
  <si>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</si>
  <si>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</si>
  <si>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</si>
  <si>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</si>
  <si>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</si>
  <si>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</si>
  <si>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</si>
  <si>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</si>
  <si>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</si>
  <si>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</si>
  <si>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</si>
  <si>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</si>
  <si>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</si>
  <si>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</si>
  <si>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</si>
  <si>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</si>
  <si>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</si>
  <si>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</si>
  <si>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</si>
  <si>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</si>
  <si>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</si>
  <si>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</si>
  <si>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</si>
  <si>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</si>
  <si>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</si>
  <si>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</si>
  <si>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</si>
  <si>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</si>
  <si>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</si>
  <si>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</si>
  <si>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</si>
  <si>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</si>
  <si>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</si>
  <si>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</si>
  <si>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</si>
  <si>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</si>
  <si>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</si>
  <si>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</si>
  <si>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</si>
  <si>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</si>
  <si>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</si>
  <si>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</si>
  <si>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</si>
  <si>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</si>
  <si>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</si>
  <si>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</si>
  <si>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</si>
  <si>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</si>
  <si>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</si>
  <si>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</si>
  <si>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</si>
  <si>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</si>
  <si>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</si>
  <si>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</si>
  <si>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</si>
  <si>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</si>
  <si>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</si>
  <si>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</si>
  <si>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</si>
  <si>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</si>
  <si>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</si>
  <si>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</si>
  <si>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</si>
  <si>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</si>
  <si>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</si>
  <si>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</si>
  <si>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</si>
  <si>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</si>
  <si>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</si>
  <si>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</si>
  <si>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</si>
  <si>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</si>
  <si>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</si>
  <si>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</si>
  <si>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</si>
  <si>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</si>
  <si>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</si>
  <si>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</si>
  <si>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</si>
  <si>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</si>
  <si>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</si>
  <si>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</si>
  <si>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</si>
  <si>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</si>
  <si>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</si>
  <si>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</si>
  <si>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</si>
  <si>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</si>
  <si>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</si>
  <si>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</si>
  <si>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</si>
  <si>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</si>
  <si>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</si>
  <si>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</si>
  <si>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</si>
  <si>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</si>
  <si>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</si>
  <si>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</si>
  <si>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</si>
  <si>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</si>
  <si>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</si>
  <si>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</si>
  <si>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</si>
  <si>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</si>
  <si>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</si>
  <si>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</si>
  <si>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</si>
  <si>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</si>
  <si>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</si>
  <si>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</si>
  <si>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</si>
  <si>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</si>
  <si>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</si>
  <si>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</si>
  <si>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</si>
  <si>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</si>
  <si>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</si>
  <si>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</si>
  <si>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</si>
  <si>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</si>
  <si>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</si>
  <si>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</si>
  <si>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</si>
  <si>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</si>
  <si>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</si>
  <si>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</si>
  <si>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</si>
  <si>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</si>
  <si>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</si>
  <si>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</si>
  <si>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</si>
  <si>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</si>
  <si>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</si>
  <si>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</si>
  <si>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</si>
  <si>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</si>
  <si>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</si>
  <si>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</si>
  <si>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</si>
  <si>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</si>
  <si>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</si>
  <si>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</si>
  <si>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</si>
  <si>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</si>
  <si>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</si>
  <si>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</si>
  <si>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</si>
  <si>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</si>
  <si>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</si>
  <si>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</si>
  <si>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</si>
  <si>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</si>
  <si>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</si>
  <si>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</si>
  <si>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</si>
  <si>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</si>
  <si>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</si>
  <si>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</si>
  <si>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</si>
  <si>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</si>
  <si>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</si>
  <si>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</si>
  <si>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</si>
  <si>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</si>
  <si>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</si>
  <si>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</si>
  <si>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</si>
  <si>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</si>
  <si>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</si>
  <si>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</si>
  <si>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</si>
  <si>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</si>
  <si>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</si>
  <si>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</si>
  <si>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</si>
  <si>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</si>
  <si>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</si>
  <si>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</si>
  <si>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</si>
  <si>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</si>
  <si>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</si>
  <si>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</si>
  <si>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</si>
  <si>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</si>
  <si>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</si>
  <si>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</si>
  <si>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</si>
  <si>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</si>
  <si>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</si>
  <si>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</si>
  <si>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</si>
  <si>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</si>
  <si>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</si>
  <si>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</si>
  <si>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</si>
  <si>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</si>
  <si>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</si>
  <si>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</si>
  <si>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</si>
  <si>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</si>
  <si>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</si>
  <si>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</si>
  <si>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</si>
  <si>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</si>
  <si>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</si>
  <si>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</si>
  <si>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</si>
  <si>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</si>
  <si>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</si>
  <si>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</si>
  <si>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</si>
  <si>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</si>
  <si>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</si>
  <si>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</si>
  <si>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</si>
  <si>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</si>
  <si>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</si>
  <si>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</si>
  <si>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</si>
  <si>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</si>
  <si>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</si>
  <si>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</si>
  <si>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</si>
  <si>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</si>
  <si>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</si>
  <si>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</si>
  <si>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</si>
  <si>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</si>
  <si>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</si>
  <si>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</si>
  <si>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</si>
  <si>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</si>
  <si>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</si>
  <si>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</si>
  <si>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</si>
  <si>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</si>
  <si>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</si>
  <si>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</si>
  <si>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</si>
  <si>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</si>
  <si>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</si>
  <si>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</si>
  <si>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</si>
  <si>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</si>
  <si>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</si>
  <si>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</si>
  <si>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</si>
  <si>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</si>
  <si>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</si>
  <si>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</si>
  <si>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</si>
  <si>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</si>
  <si>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</si>
  <si>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</si>
  <si>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</si>
  <si>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</si>
  <si>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</si>
  <si>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</si>
  <si>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</si>
  <si>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</si>
  <si>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</si>
  <si>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</si>
  <si>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</si>
  <si>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</si>
  <si>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</si>
  <si>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</si>
  <si>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</si>
  <si>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</si>
  <si>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</si>
  <si>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</si>
  <si>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</si>
  <si>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</si>
  <si>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</si>
  <si>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</si>
  <si>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</si>
  <si>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</si>
  <si>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</si>
  <si>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</si>
  <si>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</si>
  <si>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</si>
  <si>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</si>
  <si>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</si>
  <si>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</si>
  <si>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</si>
  <si>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</si>
  <si>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</si>
  <si>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</si>
  <si>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</si>
  <si>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</si>
  <si>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</si>
  <si>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</si>
  <si>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</si>
  <si>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</si>
  <si>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</si>
  <si>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</si>
  <si>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</si>
  <si>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</si>
  <si>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</si>
  <si>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</si>
  <si>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</si>
  <si>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</si>
  <si>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</si>
  <si>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</si>
  <si>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</si>
  <si>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</si>
  <si>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</si>
  <si>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</si>
  <si>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</si>
  <si>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</si>
  <si>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</si>
  <si>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</si>
  <si>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</si>
  <si>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</si>
  <si>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</si>
  <si>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</si>
  <si>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</si>
  <si>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</si>
  <si>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</si>
  <si>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</si>
  <si>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</si>
  <si>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</si>
  <si>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</si>
  <si>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</si>
  <si>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</si>
  <si>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</si>
  <si>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</si>
  <si>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</si>
  <si>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</si>
  <si>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</si>
  <si>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</si>
  <si>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</si>
  <si>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</si>
  <si>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</si>
  <si>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</si>
  <si>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</si>
  <si>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</si>
  <si>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</si>
  <si>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</si>
  <si>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</si>
  <si>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</si>
  <si>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</si>
  <si>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</si>
  <si>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</si>
  <si>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</si>
  <si>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</si>
  <si>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</si>
  <si>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</si>
  <si>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</si>
  <si>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</si>
  <si>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</si>
  <si>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</si>
  <si>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</si>
  <si>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</si>
  <si>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</si>
  <si>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</si>
  <si>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</si>
  <si>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</si>
  <si>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</si>
  <si>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</si>
  <si>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</si>
  <si>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</si>
  <si>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</si>
  <si>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</si>
  <si>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</si>
  <si>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</si>
  <si>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</si>
  <si>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</si>
  <si>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</si>
  <si>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</si>
  <si>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</si>
  <si>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</si>
  <si>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</si>
  <si>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</si>
  <si>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</si>
  <si>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</si>
  <si>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</si>
  <si>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</si>
  <si>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</si>
  <si>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</si>
  <si>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</si>
  <si>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</si>
  <si>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</si>
  <si>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</si>
  <si>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</si>
  <si>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</si>
  <si>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</si>
  <si>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</si>
  <si>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</si>
  <si>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</si>
  <si>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</si>
  <si>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</si>
  <si>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</si>
  <si>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</si>
  <si>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</si>
  <si>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</si>
  <si>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</si>
  <si>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</si>
  <si>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</si>
  <si>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</si>
  <si>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</si>
  <si>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</si>
  <si>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</si>
  <si>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</si>
  <si>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</si>
  <si>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</si>
  <si>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</si>
  <si>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</si>
  <si>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</si>
  <si>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</si>
  <si>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</si>
  <si>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</si>
  <si>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</si>
  <si>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</si>
  <si>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</si>
  <si>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</si>
  <si>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</si>
  <si>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</si>
  <si>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</si>
  <si>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</si>
  <si>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</si>
  <si>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</si>
  <si>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</si>
  <si>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</si>
  <si>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</si>
  <si>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</si>
  <si>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</si>
  <si>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</si>
  <si>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</si>
  <si>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</si>
  <si>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</si>
  <si>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</si>
  <si>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</si>
  <si>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</si>
  <si>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</si>
  <si>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</si>
  <si>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</si>
  <si>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</si>
  <si>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</si>
  <si>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</si>
  <si>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</si>
  <si>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</si>
  <si>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</si>
  <si>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</si>
  <si>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</si>
  <si>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</si>
  <si>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</si>
  <si>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</si>
  <si>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</si>
  <si>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</si>
  <si>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</si>
  <si>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</si>
  <si>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</si>
  <si>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</si>
  <si>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</si>
  <si>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</si>
  <si>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</si>
  <si>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</si>
  <si>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</si>
  <si>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</si>
  <si>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</si>
  <si>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</si>
  <si>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</si>
  <si>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</si>
  <si>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</si>
  <si>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</si>
  <si>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</si>
  <si>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</si>
  <si>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</si>
  <si>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</si>
  <si>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</si>
  <si>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</si>
  <si>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</si>
  <si>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</si>
  <si>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</si>
  <si>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</si>
  <si>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</si>
  <si>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</si>
  <si>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</si>
  <si>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</si>
  <si>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</si>
  <si>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</si>
  <si>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</si>
  <si>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</si>
  <si>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</si>
  <si>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</si>
  <si>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</si>
  <si>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</si>
  <si>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</si>
  <si>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</si>
  <si>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</si>
  <si>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</si>
  <si>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</si>
  <si>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</si>
  <si>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</si>
  <si>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</si>
  <si>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</si>
  <si>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</si>
  <si>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</si>
  <si>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</si>
  <si>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</si>
  <si>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</si>
  <si>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</si>
  <si>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</si>
  <si>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</si>
  <si>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</si>
  <si>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</si>
  <si>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</si>
  <si>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</si>
  <si>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</si>
  <si>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</si>
  <si>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</si>
  <si>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</si>
  <si>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</si>
  <si>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</si>
  <si>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</si>
  <si>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</si>
  <si>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</si>
  <si>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</si>
  <si>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</si>
  <si>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</si>
  <si>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</si>
  <si>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</si>
  <si>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</si>
  <si>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</si>
  <si>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</si>
  <si>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</si>
  <si>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</si>
  <si>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</si>
  <si>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</si>
  <si>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</si>
  <si>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</si>
  <si>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</si>
  <si>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</si>
  <si>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</si>
  <si>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</si>
  <si>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</si>
  <si>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</si>
  <si>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</si>
  <si>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</si>
  <si>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</si>
  <si>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</si>
  <si>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</si>
  <si>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</si>
  <si>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</si>
  <si>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</si>
  <si>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</si>
  <si>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</si>
  <si>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</si>
  <si>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</si>
  <si>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</si>
  <si>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</si>
  <si>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</si>
  <si>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</si>
  <si>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</si>
  <si>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</si>
  <si>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</si>
  <si>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</si>
  <si>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</si>
  <si>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</si>
  <si>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</si>
  <si>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</si>
  <si>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</si>
  <si>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</si>
  <si>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</si>
  <si>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</si>
  <si>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</si>
  <si>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</si>
  <si>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</si>
  <si>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</si>
  <si>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</si>
  <si>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</si>
  <si>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</si>
  <si>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</si>
  <si>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</si>
  <si>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</si>
  <si>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</si>
  <si>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</si>
  <si>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</si>
  <si>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</si>
  <si>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</si>
  <si>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</si>
  <si>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</si>
  <si>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</si>
  <si>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</si>
  <si>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</si>
  <si>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</si>
  <si>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</si>
  <si>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</si>
  <si>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</si>
  <si>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</si>
  <si>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</si>
  <si>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</si>
  <si>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</si>
  <si>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</si>
  <si>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</si>
  <si>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</si>
  <si>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</si>
  <si>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</si>
  <si>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</si>
  <si>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</si>
  <si>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</si>
  <si>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</si>
  <si>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</si>
  <si>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</si>
  <si>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</si>
  <si>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</si>
  <si>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</si>
  <si>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</si>
  <si>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</si>
  <si>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</si>
  <si>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</si>
  <si>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</si>
  <si>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</si>
  <si>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</si>
  <si>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</si>
  <si>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</si>
  <si>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</si>
  <si>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</si>
  <si>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</si>
  <si>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</si>
  <si>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</si>
  <si>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</si>
  <si>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</si>
  <si>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</si>
  <si>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</si>
  <si>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</si>
  <si>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</si>
  <si>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</si>
  <si>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</si>
  <si>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</si>
  <si>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</si>
  <si>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</si>
  <si>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</si>
  <si>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</si>
  <si>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</si>
  <si>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</si>
  <si>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</si>
  <si>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</si>
  <si>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</si>
  <si>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</si>
  <si>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</si>
  <si>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</si>
  <si>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</si>
  <si>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</si>
  <si>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</si>
  <si>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</si>
  <si>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</si>
  <si>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</si>
  <si>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</si>
  <si>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</si>
  <si>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</si>
  <si>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</si>
  <si>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</si>
  <si>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</si>
  <si>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</si>
  <si>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</si>
  <si>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</si>
  <si>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</si>
  <si>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</si>
  <si>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</si>
  <si>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</si>
  <si>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</si>
  <si>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</si>
  <si>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</si>
  <si>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</si>
  <si>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</si>
  <si>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</si>
  <si>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</si>
  <si>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</si>
  <si>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</si>
  <si>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</si>
  <si>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</si>
  <si>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</si>
  <si>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</si>
  <si>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</si>
  <si>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</si>
  <si>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</si>
  <si>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</si>
  <si>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</si>
  <si>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</si>
  <si>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</si>
  <si>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</si>
  <si>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</si>
  <si>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</si>
  <si>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</si>
  <si>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</si>
  <si>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</si>
  <si>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</si>
  <si>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</si>
  <si>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</si>
  <si>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</si>
  <si>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</si>
  <si>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</si>
  <si>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</si>
  <si>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</si>
  <si>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</si>
  <si>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</si>
  <si>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</si>
  <si>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</si>
  <si>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</si>
  <si>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</si>
  <si>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</si>
  <si>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</si>
  <si>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</si>
  <si>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</si>
  <si>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</si>
  <si>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</si>
  <si>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</si>
  <si>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</si>
  <si>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</si>
  <si>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</si>
  <si>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</si>
  <si>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</si>
  <si>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</si>
  <si>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</si>
  <si>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</si>
  <si>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</si>
  <si>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</si>
  <si>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</si>
  <si>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</si>
  <si>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</si>
  <si>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</si>
  <si>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</si>
  <si>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</si>
  <si>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</si>
  <si>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</si>
  <si>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</si>
  <si>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</si>
  <si>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</si>
  <si>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</si>
  <si>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</si>
  <si>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</si>
  <si>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</si>
  <si>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</si>
  <si>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</si>
  <si>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</si>
  <si>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</si>
  <si>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</si>
  <si>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</si>
  <si>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</si>
  <si>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</si>
  <si>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</si>
  <si>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</si>
  <si>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</si>
  <si>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</si>
  <si>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</si>
  <si>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</si>
  <si>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</si>
  <si>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</si>
  <si>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</si>
  <si>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</si>
  <si>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</si>
  <si>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</si>
  <si>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</si>
  <si>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</si>
  <si>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</si>
  <si>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</si>
  <si>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</si>
  <si>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</si>
  <si>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</si>
  <si>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</si>
  <si>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</si>
  <si>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</si>
  <si>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</si>
  <si>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</si>
  <si>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</si>
  <si>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</si>
  <si>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</si>
  <si>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</si>
  <si>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</si>
  <si>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</si>
  <si>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</si>
  <si>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</si>
  <si>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</si>
  <si>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</si>
  <si>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</si>
  <si>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</si>
  <si>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</si>
  <si>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</si>
  <si>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</si>
  <si>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</si>
  <si>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</si>
  <si>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</si>
  <si>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</si>
  <si>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</si>
  <si>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</si>
  <si>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</si>
  <si>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</si>
  <si>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</si>
  <si>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</si>
  <si>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</si>
  <si>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</si>
  <si>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</si>
  <si>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</si>
  <si>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</si>
  <si>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</si>
  <si>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</si>
  <si>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</si>
  <si>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</si>
  <si>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</si>
  <si>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</si>
  <si>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</si>
  <si>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</si>
  <si>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</si>
  <si>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</si>
  <si>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</si>
  <si>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</si>
  <si>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</si>
  <si>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</si>
  <si>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</si>
  <si>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</si>
  <si>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</si>
  <si>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</si>
  <si>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</si>
  <si>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</si>
  <si>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</si>
  <si>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</si>
  <si>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</si>
  <si>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</si>
  <si>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</si>
  <si>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</si>
  <si>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</si>
  <si>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</si>
  <si>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</si>
  <si>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</si>
  <si>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</si>
  <si>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</si>
  <si>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</si>
  <si>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</si>
  <si>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</si>
  <si>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</si>
  <si>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</si>
  <si>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</si>
  <si>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</si>
  <si>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</si>
  <si>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</si>
  <si>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</si>
  <si>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</si>
  <si>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</si>
  <si>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</si>
  <si>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</si>
  <si>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</si>
  <si>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</si>
  <si>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</si>
  <si>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</si>
  <si>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</si>
  <si>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</si>
  <si>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</si>
  <si>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</si>
  <si>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</si>
  <si>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</si>
  <si>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</si>
  <si>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</si>
  <si>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</si>
  <si>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</si>
  <si>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</si>
  <si>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</si>
  <si>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</si>
  <si>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</si>
  <si>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</si>
  <si>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</si>
  <si>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</si>
  <si>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</si>
  <si>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</si>
  <si>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</si>
  <si>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</si>
  <si>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</si>
  <si>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</si>
  <si>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</si>
  <si>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</si>
  <si>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</si>
  <si>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</si>
  <si>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</si>
  <si>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</si>
  <si>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</si>
  <si>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</si>
  <si>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</si>
  <si>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</si>
  <si>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</si>
  <si>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</si>
  <si>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</si>
  <si>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</si>
  <si>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</si>
  <si>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</si>
  <si>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</si>
  <si>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</si>
  <si>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</si>
  <si>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</si>
  <si>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</si>
  <si>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</si>
  <si>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</si>
  <si>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</si>
  <si>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</si>
  <si>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</si>
  <si>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</si>
  <si>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</si>
  <si>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</si>
  <si>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</si>
  <si>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</si>
  <si>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</si>
  <si>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</si>
  <si>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</si>
  <si>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</si>
  <si>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</si>
  <si>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</si>
  <si>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</si>
  <si>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</si>
  <si>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</si>
  <si>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</si>
  <si>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</si>
  <si>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</si>
  <si>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</si>
  <si>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</si>
  <si>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</si>
  <si>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</si>
  <si>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</si>
  <si>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</si>
  <si>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</si>
  <si>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</si>
  <si>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</si>
  <si>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</si>
  <si>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</si>
  <si>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</si>
  <si>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</si>
  <si>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</si>
  <si>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</si>
  <si>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</si>
  <si>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</si>
  <si>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</si>
  <si>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</si>
  <si>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</si>
  <si>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</si>
  <si>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</si>
  <si>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</si>
  <si>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</si>
  <si>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</si>
  <si>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</si>
  <si>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</si>
  <si>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</si>
  <si>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</si>
  <si>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</si>
  <si>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</si>
  <si>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</si>
  <si>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</si>
  <si>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</si>
  <si>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</si>
  <si>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</si>
  <si>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</si>
  <si>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</si>
  <si>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</si>
  <si>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</si>
  <si>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</si>
  <si>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</si>
  <si>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</si>
  <si>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</si>
  <si>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</si>
  <si>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</si>
  <si>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</si>
  <si>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</si>
  <si>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</si>
  <si>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</si>
  <si>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</si>
  <si>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</si>
  <si>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</si>
  <si>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</si>
  <si>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</si>
  <si>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</si>
  <si>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</si>
  <si>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</si>
  <si>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</si>
  <si>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</si>
  <si>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</si>
  <si>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</si>
  <si>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</si>
  <si>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</si>
  <si>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</si>
  <si>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</si>
  <si>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</si>
  <si>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</si>
  <si>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</si>
  <si>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</si>
  <si>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</si>
  <si>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</si>
  <si>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</si>
  <si>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</si>
  <si>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</si>
  <si>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</si>
  <si>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</si>
  <si>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</si>
  <si>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</si>
  <si>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</si>
  <si>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</si>
  <si>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</si>
  <si>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</si>
  <si>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</si>
  <si>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</si>
  <si>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</si>
  <si>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</si>
  <si>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</si>
  <si>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</si>
  <si>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</si>
  <si>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</si>
  <si>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</si>
  <si>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</si>
  <si>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</si>
  <si>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</si>
  <si>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</si>
  <si>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</si>
  <si>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</si>
  <si>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</si>
  <si>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</si>
  <si>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</si>
  <si>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</si>
  <si>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</si>
  <si>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</si>
  <si>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</si>
  <si>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</si>
  <si>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</si>
  <si>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</si>
  <si>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</si>
  <si>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</si>
  <si>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</si>
  <si>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</si>
  <si>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</si>
  <si>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</si>
  <si>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</si>
  <si>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</si>
  <si>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</si>
  <si>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</si>
  <si>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</si>
  <si>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</si>
  <si>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</si>
  <si>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</si>
  <si>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</si>
  <si>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</si>
  <si>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</si>
  <si>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</si>
  <si>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</si>
  <si>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</si>
  <si>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</si>
  <si>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</si>
  <si>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</si>
  <si>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</si>
  <si>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</si>
  <si>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</si>
  <si>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</si>
  <si>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</si>
  <si>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</si>
  <si>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</si>
  <si>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</si>
  <si>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</si>
  <si>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</si>
  <si>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</si>
  <si>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</si>
  <si>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</si>
  <si>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</si>
  <si>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</si>
  <si>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</si>
  <si>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</si>
  <si>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</si>
  <si>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</si>
  <si>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</si>
  <si>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</si>
  <si>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</si>
  <si>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</si>
  <si>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</si>
  <si>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</si>
  <si>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</si>
  <si>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</si>
  <si>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</si>
  <si>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</si>
  <si>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</si>
  <si>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</si>
  <si>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</si>
  <si>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</si>
  <si>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</si>
  <si>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</si>
  <si>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</si>
  <si>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</si>
  <si>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</si>
  <si>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</si>
  <si>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</si>
  <si>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</si>
  <si>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</si>
  <si>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</si>
  <si>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</si>
  <si>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</si>
  <si>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</si>
  <si>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</si>
  <si>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</si>
  <si>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</si>
  <si>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</si>
  <si>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</si>
  <si>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</si>
  <si>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</si>
  <si>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</si>
  <si>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</si>
  <si>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</si>
  <si>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</si>
  <si>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</si>
  <si>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</si>
  <si>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</si>
  <si>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</si>
  <si>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</si>
  <si>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</si>
  <si>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</si>
  <si>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</si>
  <si>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</si>
  <si>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</si>
  <si>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</si>
  <si>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</si>
  <si>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</si>
  <si>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</si>
  <si>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</si>
  <si>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</si>
  <si>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</si>
  <si>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</si>
  <si>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</si>
  <si>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</si>
  <si>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</si>
  <si>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</si>
  <si>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</si>
  <si>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</si>
  <si>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</si>
  <si>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</si>
  <si>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</si>
  <si>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</si>
  <si>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</si>
  <si>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</si>
  <si>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</si>
  <si>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</si>
  <si>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</si>
  <si>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</si>
  <si>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</si>
  <si>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</si>
  <si>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</si>
  <si>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</si>
  <si>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</si>
  <si>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</si>
  <si>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</si>
  <si>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</si>
  <si>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</si>
  <si>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</si>
  <si>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</si>
  <si>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</si>
  <si>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</si>
  <si>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</si>
  <si>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</si>
  <si>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</si>
  <si>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</si>
  <si>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</si>
  <si>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</si>
  <si>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</si>
  <si>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</si>
  <si>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</si>
  <si>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</si>
  <si>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</si>
  <si>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</si>
  <si>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</si>
  <si>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</si>
  <si>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</si>
  <si>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</si>
  <si>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</si>
  <si>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</si>
  <si>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</si>
  <si>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</si>
  <si>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</si>
  <si>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</si>
  <si>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</si>
  <si>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</si>
  <si>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</si>
  <si>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</si>
  <si>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</si>
  <si>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</si>
  <si>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</si>
  <si>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</si>
  <si>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</si>
  <si>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</si>
  <si>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</si>
  <si>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</si>
  <si>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</si>
  <si>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</si>
  <si>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</si>
  <si>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</si>
  <si>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</si>
  <si>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</si>
  <si>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</si>
  <si>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</si>
  <si>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</si>
  <si>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</si>
  <si>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</si>
  <si>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</si>
  <si>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</si>
  <si>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</si>
  <si>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</si>
  <si>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</si>
  <si>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</si>
  <si>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</si>
  <si>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</si>
  <si>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</si>
  <si>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</si>
  <si>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</si>
  <si>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</si>
  <si>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</si>
  <si>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</si>
  <si>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</si>
  <si>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</si>
  <si>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</si>
  <si>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</si>
  <si>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</si>
  <si>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</si>
  <si>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</si>
  <si>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</si>
  <si>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</si>
  <si>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</si>
  <si>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</si>
  <si>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</si>
  <si>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</si>
  <si>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</si>
  <si>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</si>
  <si>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</si>
  <si>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</si>
  <si>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</si>
  <si>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</si>
  <si>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</si>
  <si>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</si>
  <si>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</si>
  <si>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</si>
  <si>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</si>
  <si>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</si>
  <si>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</si>
  <si>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</si>
  <si>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</si>
  <si>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</si>
  <si>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</si>
  <si>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</si>
  <si>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</si>
  <si>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</si>
  <si>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</si>
  <si>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</si>
  <si>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</si>
  <si>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</si>
  <si>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</si>
  <si>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</si>
  <si>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</si>
  <si>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</si>
  <si>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</si>
  <si>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</si>
  <si>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</si>
  <si>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</si>
  <si>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</si>
  <si>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</si>
  <si>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</si>
  <si>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</si>
  <si>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</si>
  <si>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</si>
  <si>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</si>
  <si>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</si>
  <si>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</si>
  <si>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</si>
  <si>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</si>
  <si>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</si>
  <si>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</si>
  <si>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</si>
  <si>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</si>
  <si>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</si>
  <si>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</si>
  <si>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</si>
  <si>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</si>
  <si>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</si>
  <si>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</si>
  <si>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</si>
  <si>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</si>
  <si>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</si>
  <si>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</si>
  <si>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</si>
  <si>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</si>
  <si>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</si>
  <si>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</si>
  <si>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</si>
  <si>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</si>
  <si>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</si>
  <si>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</si>
  <si>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</si>
  <si>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</si>
  <si>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</si>
  <si>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</si>
  <si>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</si>
  <si>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</si>
  <si>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</si>
  <si>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</si>
  <si>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</si>
  <si>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</si>
  <si>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</si>
  <si>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</si>
  <si>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</si>
  <si>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</si>
  <si>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</si>
  <si>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</si>
  <si>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</si>
  <si>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</si>
  <si>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</si>
  <si>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</si>
  <si>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</si>
  <si>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</si>
  <si>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</si>
  <si>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</si>
  <si>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</si>
  <si>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</si>
  <si>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</si>
  <si>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</si>
  <si>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</si>
  <si>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</si>
  <si>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</si>
  <si>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</si>
  <si>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</si>
  <si>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</si>
  <si>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</si>
  <si>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</si>
  <si>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</si>
  <si>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</si>
  <si>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</si>
  <si>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</si>
  <si>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</si>
  <si>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</si>
  <si>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</si>
  <si>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</si>
  <si>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</si>
  <si>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</si>
  <si>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</si>
  <si>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</si>
  <si>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</si>
  <si>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</si>
  <si>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</si>
  <si>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</si>
  <si>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</si>
  <si>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</si>
  <si>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</si>
  <si>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</si>
  <si>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</si>
  <si>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</si>
  <si>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</si>
  <si>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</si>
  <si>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</si>
  <si>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</si>
  <si>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</si>
  <si>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</si>
  <si>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</si>
  <si>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</si>
  <si>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</si>
  <si>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</si>
  <si>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</si>
  <si>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</si>
  <si>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</si>
  <si>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</si>
  <si>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</si>
  <si>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</si>
  <si>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</si>
  <si>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</si>
  <si>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</si>
  <si>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</si>
  <si>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</si>
  <si>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</si>
  <si>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</si>
  <si>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</si>
  <si>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</si>
  <si>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</si>
  <si>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</si>
  <si>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</si>
  <si>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</si>
  <si>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</si>
  <si>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</si>
  <si>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</si>
  <si>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</si>
  <si>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</si>
  <si>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</si>
  <si>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</si>
  <si>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</si>
  <si>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</si>
  <si>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</si>
  <si>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</si>
  <si>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</si>
  <si>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</si>
  <si>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</si>
  <si>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</si>
  <si>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</si>
  <si>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</si>
  <si>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</si>
  <si>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</si>
  <si>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</si>
  <si>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</si>
  <si>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</si>
  <si>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</si>
  <si>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</si>
  <si>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</si>
  <si>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</si>
  <si>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</si>
  <si>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</si>
  <si>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</si>
  <si>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</si>
  <si>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</si>
  <si>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</si>
  <si>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</si>
  <si>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</si>
  <si>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</si>
  <si>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</si>
  <si>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</si>
  <si>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</si>
  <si>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</si>
  <si>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</si>
  <si>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</si>
  <si>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</si>
  <si>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</si>
  <si>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</si>
  <si>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</si>
  <si>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</si>
  <si>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</si>
  <si>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</si>
  <si>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</si>
  <si>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</si>
  <si>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</si>
  <si>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</si>
  <si>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</si>
  <si>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</si>
  <si>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</si>
  <si>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</si>
  <si>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</si>
  <si>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</si>
  <si>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</si>
  <si>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</si>
  <si>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</si>
  <si>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</si>
  <si>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</si>
  <si>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</si>
  <si>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</si>
  <si>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</si>
  <si>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</si>
  <si>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</si>
  <si>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</si>
  <si>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</si>
  <si>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</si>
  <si>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</si>
  <si>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</si>
  <si>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</si>
  <si>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</si>
  <si>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</si>
  <si>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</si>
  <si>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</si>
  <si>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</si>
  <si>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</si>
  <si>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</si>
  <si>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</si>
  <si>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</si>
  <si>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</si>
  <si>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</si>
  <si>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</si>
  <si>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</si>
  <si>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</si>
  <si>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</si>
  <si>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</si>
  <si>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</si>
  <si>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</si>
  <si>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</si>
  <si>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</si>
  <si>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</si>
  <si>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</si>
  <si>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</si>
  <si>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</si>
  <si>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</si>
  <si>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</si>
  <si>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</si>
  <si>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</si>
  <si>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</si>
  <si>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</si>
  <si>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</si>
  <si>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</si>
  <si>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</si>
  <si>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</si>
  <si>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</si>
  <si>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</si>
  <si>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</si>
  <si>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</si>
  <si>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</si>
  <si>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</si>
  <si>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</si>
  <si>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</si>
  <si>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</si>
  <si>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</si>
  <si>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</si>
  <si>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</si>
  <si>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</si>
  <si>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</si>
  <si>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</si>
  <si>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</si>
  <si>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</si>
  <si>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</si>
  <si>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</si>
  <si>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</si>
  <si>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</si>
  <si>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</si>
  <si>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</si>
  <si>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</si>
  <si>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</si>
  <si>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</si>
  <si>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</si>
  <si>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</si>
  <si>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</si>
  <si>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</si>
  <si>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</si>
  <si>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</si>
  <si>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</si>
  <si>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</si>
  <si>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</si>
  <si>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</si>
  <si>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</si>
  <si>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</si>
  <si>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</si>
  <si>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</si>
  <si>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</si>
  <si>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</si>
  <si>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</si>
  <si>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</si>
  <si>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</si>
  <si>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</si>
  <si>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</si>
  <si>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</si>
  <si>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</si>
  <si>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</si>
  <si>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</si>
  <si>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</si>
  <si>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</si>
  <si>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</si>
  <si>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</si>
  <si>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</si>
  <si>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</si>
  <si>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</si>
  <si>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</si>
  <si>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</si>
  <si>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</si>
  <si>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</si>
  <si>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</si>
  <si>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</si>
  <si>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</si>
  <si>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</si>
  <si>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</si>
  <si>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</si>
  <si>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</si>
  <si>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</si>
  <si>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</si>
  <si>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</si>
  <si>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</si>
  <si>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</si>
  <si>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</si>
  <si>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</si>
  <si>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</si>
  <si>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</si>
  <si>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</si>
  <si>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</si>
  <si>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</si>
  <si>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</si>
  <si>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</si>
  <si>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</si>
  <si>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</si>
  <si>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</si>
  <si>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</si>
  <si>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</si>
  <si>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</si>
  <si>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</si>
  <si>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</si>
  <si>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</si>
  <si>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</si>
  <si>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</si>
  <si>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</si>
  <si>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</si>
  <si>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</si>
  <si>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</si>
  <si>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</si>
  <si>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</si>
  <si>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</si>
  <si>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</si>
  <si>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</si>
  <si>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</si>
  <si>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</si>
  <si>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</si>
  <si>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</si>
  <si>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</si>
  <si>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</si>
  <si>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</si>
  <si>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</si>
  <si>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</si>
  <si>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</si>
  <si>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</si>
  <si>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</si>
  <si>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</si>
  <si>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</si>
  <si>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</si>
  <si>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</si>
  <si>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</si>
  <si>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</si>
  <si>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</si>
  <si>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</si>
  <si>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</si>
  <si>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</si>
  <si>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</si>
  <si>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</si>
  <si>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</si>
  <si>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</si>
  <si>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</si>
  <si>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</si>
  <si>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</si>
  <si>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</si>
  <si>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</si>
  <si>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</si>
  <si>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</si>
  <si>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</si>
  <si>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</si>
  <si>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</si>
  <si>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</si>
  <si>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</si>
  <si>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</si>
  <si>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</si>
  <si>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</si>
  <si>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</si>
  <si>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</si>
  <si>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</si>
  <si>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</si>
  <si>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</si>
  <si>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</si>
  <si>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</si>
  <si>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</si>
  <si>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</si>
  <si>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</si>
  <si>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</si>
  <si>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</si>
  <si>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</si>
  <si>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</si>
  <si>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</si>
  <si>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</si>
  <si>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</si>
  <si>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</si>
  <si>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</si>
  <si>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</si>
  <si>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</si>
  <si>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</si>
  <si>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</si>
  <si>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</si>
  <si>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</si>
  <si>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</si>
  <si>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</si>
  <si>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</si>
  <si>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</si>
  <si>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</si>
  <si>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</si>
  <si>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</si>
  <si>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</si>
  <si>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</si>
  <si>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</si>
  <si>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</si>
  <si>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</si>
  <si>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</si>
  <si>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</si>
  <si>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</si>
  <si>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</si>
  <si>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</si>
  <si>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</si>
  <si>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</si>
  <si>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</si>
  <si>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</si>
  <si>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</si>
  <si>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</si>
  <si>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</si>
  <si>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</si>
  <si>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</si>
  <si>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</si>
  <si>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</si>
  <si>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</si>
  <si>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</si>
  <si>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</si>
  <si>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</si>
  <si>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</si>
  <si>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</si>
  <si>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</si>
  <si>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</si>
  <si>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</si>
  <si>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</si>
  <si>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</si>
  <si>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</si>
  <si>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</si>
  <si>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</si>
  <si>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</si>
  <si>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</si>
  <si>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</si>
  <si>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</si>
  <si>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</si>
  <si>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</si>
  <si>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</si>
  <si>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</si>
  <si>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</si>
  <si>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</si>
  <si>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</si>
  <si>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</si>
  <si>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</si>
  <si>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</si>
  <si>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</si>
  <si>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</si>
  <si>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</si>
  <si>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</si>
  <si>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</si>
  <si>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</si>
  <si>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</si>
  <si>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</si>
  <si>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</si>
  <si>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</si>
  <si>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</si>
  <si>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</si>
  <si>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</si>
  <si>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</si>
  <si>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</si>
  <si>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</si>
  <si>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</si>
  <si>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</si>
  <si>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</si>
  <si>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</si>
  <si>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</si>
  <si>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</si>
  <si>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</si>
  <si>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</si>
  <si>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</si>
  <si>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</si>
  <si>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</si>
  <si>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</si>
  <si>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</si>
  <si>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</si>
  <si>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</si>
  <si>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</si>
  <si>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</si>
  <si>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</si>
  <si>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</si>
  <si>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</si>
  <si>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</si>
  <si>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</si>
  <si>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</si>
  <si>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</si>
  <si>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</si>
  <si>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</si>
  <si>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</si>
  <si>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</si>
  <si>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</si>
  <si>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</si>
  <si>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</si>
  <si>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</si>
  <si>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</si>
  <si>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</si>
  <si>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</si>
  <si>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</si>
  <si>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</si>
  <si>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</si>
  <si>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</si>
  <si>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</si>
  <si>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</si>
  <si>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</si>
  <si>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</si>
  <si>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</si>
  <si>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</si>
  <si>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</si>
  <si>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</si>
  <si>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</si>
  <si>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</si>
  <si>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</si>
  <si>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</si>
  <si>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</si>
  <si>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</si>
  <si>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</si>
  <si>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</si>
  <si>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</si>
  <si>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</si>
  <si>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</si>
  <si>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</si>
  <si>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</si>
  <si>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</si>
  <si>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</si>
  <si>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</si>
  <si>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</si>
  <si>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</si>
  <si>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</si>
  <si>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</si>
  <si>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</si>
  <si>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</si>
  <si>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</si>
  <si>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</si>
  <si>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</si>
  <si>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</si>
  <si>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</si>
  <si>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</si>
  <si>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</si>
  <si>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</si>
  <si>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</si>
  <si>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</si>
  <si>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</si>
  <si>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</si>
  <si>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</si>
  <si>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</si>
  <si>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</si>
  <si>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</si>
  <si>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</si>
  <si>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</si>
  <si>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</si>
  <si>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</si>
  <si>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</si>
  <si>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</si>
  <si>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</si>
  <si>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</si>
  <si>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</si>
  <si>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</si>
  <si>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</si>
  <si>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</si>
  <si>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</si>
  <si>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</si>
  <si>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</si>
  <si>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</si>
  <si>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</si>
  <si>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</si>
  <si>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</si>
  <si>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</si>
  <si>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</si>
  <si>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</si>
  <si>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</si>
  <si>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</si>
  <si>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</si>
  <si>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</si>
  <si>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</si>
  <si>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</si>
  <si>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</si>
  <si>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</si>
  <si>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</si>
  <si>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</si>
  <si>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</si>
  <si>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</si>
  <si>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</si>
  <si>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</si>
  <si>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</si>
  <si>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</si>
  <si>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</si>
  <si>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</si>
  <si>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</si>
  <si>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</si>
  <si>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</si>
  <si>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</si>
  <si>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</si>
  <si>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</si>
  <si>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</si>
  <si>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</si>
  <si>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</si>
  <si>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</si>
  <si>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</si>
  <si>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</si>
  <si>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</si>
  <si>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</si>
  <si>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</si>
  <si>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</si>
  <si>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</si>
  <si>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</si>
  <si>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</si>
  <si>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</si>
  <si>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</si>
  <si>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</si>
  <si>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</si>
  <si>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</si>
  <si>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</si>
  <si>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</si>
  <si>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</si>
  <si>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</si>
  <si>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</si>
  <si>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</si>
  <si>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</si>
  <si>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</si>
  <si>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</si>
  <si>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</si>
  <si>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</si>
  <si>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</si>
  <si>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</si>
  <si>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</si>
  <si>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</si>
  <si>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</si>
  <si>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</si>
  <si>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</si>
  <si>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</si>
  <si>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</si>
  <si>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</si>
  <si>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</si>
  <si>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</si>
  <si>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</si>
  <si>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</si>
  <si>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</si>
  <si>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</si>
  <si>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</si>
  <si>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</si>
  <si>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</si>
  <si>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</si>
  <si>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</si>
  <si>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</si>
  <si>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</si>
  <si>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</si>
  <si>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</si>
  <si>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</si>
  <si>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</si>
  <si>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</si>
  <si>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</si>
  <si>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</si>
  <si>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</si>
  <si>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</si>
  <si>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</si>
  <si>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</si>
  <si>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</si>
  <si>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</si>
  <si>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</si>
  <si>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</si>
  <si>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</si>
  <si>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</si>
  <si>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</si>
  <si>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</si>
  <si>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</si>
  <si>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</si>
  <si>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</si>
  <si>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</si>
  <si>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</si>
  <si>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</si>
  <si>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</si>
  <si>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</si>
  <si>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</si>
  <si>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</si>
  <si>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</si>
  <si>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</si>
  <si>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</si>
  <si>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</si>
  <si>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</si>
  <si>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</si>
  <si>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</si>
  <si>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</si>
  <si>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</si>
  <si>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</si>
  <si>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</si>
  <si>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</si>
  <si>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</si>
  <si>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</si>
  <si>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</si>
  <si>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</si>
  <si>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</si>
  <si>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</si>
  <si>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</si>
  <si>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</si>
  <si>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</si>
  <si>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</si>
  <si>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</si>
  <si>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</si>
  <si>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</si>
  <si>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</si>
  <si>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</si>
  <si>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</si>
  <si>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</si>
  <si>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</si>
  <si>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</si>
  <si>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</si>
  <si>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</si>
  <si>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</si>
  <si>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</si>
  <si>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</si>
  <si>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</si>
  <si>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</si>
  <si>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</si>
  <si>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</si>
  <si>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</si>
  <si>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</si>
  <si>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</si>
  <si>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</si>
  <si>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</si>
  <si>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</si>
  <si>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</si>
  <si>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</si>
  <si>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</si>
  <si>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</si>
  <si>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</si>
  <si>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</si>
  <si>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</si>
  <si>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</si>
  <si>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</si>
  <si>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</si>
  <si>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</si>
  <si>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</si>
  <si>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</si>
  <si>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</si>
  <si>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</si>
  <si>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</si>
  <si>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</si>
  <si>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</si>
  <si>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</si>
  <si>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</si>
  <si>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</si>
  <si>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</si>
  <si>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</si>
  <si>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</si>
  <si>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</si>
  <si>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</si>
  <si>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</si>
  <si>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</si>
  <si>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</si>
  <si>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</si>
  <si>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</si>
  <si>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</si>
  <si>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</si>
  <si>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</si>
  <si>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</si>
  <si>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</si>
  <si>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</si>
  <si>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</si>
  <si>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</si>
  <si>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</si>
  <si>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</si>
  <si>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</si>
  <si>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</si>
  <si>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</si>
  <si>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</si>
  <si>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</si>
  <si>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</si>
  <si>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</si>
  <si>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</si>
  <si>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</si>
  <si>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</si>
  <si>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</si>
  <si>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</si>
  <si>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</si>
  <si>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</si>
  <si>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</si>
  <si>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</si>
  <si>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</si>
  <si>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</si>
  <si>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</si>
  <si>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</si>
  <si>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</si>
  <si>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</si>
  <si>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</si>
  <si>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</si>
  <si>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</si>
  <si>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</si>
  <si>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</si>
  <si>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</si>
  <si>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</si>
  <si>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</si>
  <si>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</si>
  <si>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</si>
  <si>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</si>
  <si>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</si>
  <si>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</si>
  <si>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</si>
  <si>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</si>
  <si>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</si>
  <si>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</si>
  <si>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</si>
  <si>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</si>
  <si>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</si>
  <si>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</si>
  <si>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</si>
  <si>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</si>
  <si>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</si>
  <si>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</si>
  <si>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</si>
  <si>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</si>
  <si>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</si>
  <si>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</si>
  <si>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</si>
  <si>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</si>
  <si>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</si>
  <si>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</si>
  <si>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</si>
  <si>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</si>
  <si>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</si>
  <si>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</si>
  <si>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</si>
  <si>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</si>
  <si>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</si>
  <si>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</si>
  <si>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</si>
  <si>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</si>
  <si>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</si>
  <si>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</si>
  <si>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</si>
  <si>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</si>
  <si>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</si>
  <si>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</si>
  <si>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</si>
  <si>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</si>
  <si>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</si>
  <si>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</si>
  <si>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</si>
  <si>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</si>
  <si>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</si>
  <si>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</si>
  <si>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</si>
  <si>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</si>
  <si>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</si>
  <si>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</si>
  <si>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</si>
  <si>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</si>
  <si>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</si>
  <si>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</si>
  <si>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</si>
  <si>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</si>
  <si>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</si>
  <si>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</si>
  <si>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</si>
  <si>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</si>
  <si>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</si>
  <si>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</si>
  <si>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</si>
  <si>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</si>
  <si>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</si>
  <si>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</si>
  <si>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</si>
  <si>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</si>
  <si>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</si>
  <si>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</si>
  <si>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</si>
  <si>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</si>
  <si>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</si>
  <si>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</si>
  <si>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</si>
  <si>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</si>
  <si>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</si>
  <si>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</si>
  <si>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</si>
  <si>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</si>
  <si>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</si>
  <si>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</si>
  <si>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</si>
  <si>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</si>
  <si>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</si>
  <si>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</si>
  <si>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</si>
  <si>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</si>
  <si>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</si>
  <si>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</si>
  <si>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</si>
  <si>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</si>
  <si>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</si>
  <si>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</si>
  <si>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</si>
  <si>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</si>
  <si>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</si>
  <si>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</si>
  <si>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</si>
  <si>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</si>
  <si>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</si>
  <si>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</si>
  <si>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</si>
  <si>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</si>
  <si>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</si>
  <si>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</si>
  <si>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</si>
  <si>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</si>
  <si>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</si>
  <si>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</si>
  <si>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</si>
  <si>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</si>
  <si>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</si>
  <si>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</si>
  <si>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</si>
  <si>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</si>
  <si>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</si>
  <si>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</si>
  <si>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</si>
  <si>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</si>
  <si>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</si>
  <si>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</si>
  <si>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</si>
  <si>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</si>
  <si>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</si>
  <si>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</si>
  <si>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</si>
  <si>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</si>
  <si>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</si>
  <si>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</si>
  <si>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</si>
  <si>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</si>
  <si>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</si>
  <si>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</si>
  <si>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</si>
  <si>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</si>
  <si>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</si>
  <si>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</si>
  <si>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</si>
  <si>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</si>
  <si>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</si>
  <si>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</si>
  <si>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</si>
  <si>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</si>
  <si>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</si>
  <si>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</si>
  <si>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</si>
  <si>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</si>
  <si>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</si>
  <si>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</si>
  <si>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</si>
  <si>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</si>
  <si>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</si>
  <si>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</si>
  <si>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</si>
  <si>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</si>
  <si>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</si>
  <si>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</si>
  <si>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</si>
  <si>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</si>
  <si>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</si>
  <si>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</si>
  <si>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</si>
  <si>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</si>
  <si>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</si>
  <si>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</si>
  <si>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</si>
  <si>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</si>
  <si>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</si>
  <si>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</si>
  <si>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</si>
  <si>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</si>
  <si>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</si>
  <si>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</si>
  <si>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</si>
  <si>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</si>
  <si>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</si>
  <si>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</si>
  <si>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</si>
  <si>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</si>
  <si>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</si>
  <si>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</si>
  <si>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</si>
  <si>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</si>
  <si>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</si>
  <si>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</si>
  <si>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</si>
  <si>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</si>
  <si>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</si>
  <si>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</si>
  <si>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</si>
  <si>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</si>
  <si>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</si>
  <si>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</si>
  <si>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</si>
  <si>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</si>
  <si>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</si>
  <si>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</si>
  <si>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</si>
  <si>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</si>
  <si>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</si>
  <si>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</si>
  <si>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</si>
  <si>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</si>
  <si>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</si>
  <si>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</si>
  <si>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</si>
  <si>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</si>
  <si>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</si>
  <si>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</si>
  <si>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</si>
  <si>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</si>
  <si>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</si>
  <si>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</si>
  <si>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</si>
  <si>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</si>
  <si>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</si>
  <si>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</si>
  <si>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</si>
  <si>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</si>
  <si>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</si>
  <si>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</si>
  <si>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</si>
  <si>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</si>
  <si>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</si>
  <si>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</si>
  <si>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</si>
  <si>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</si>
  <si>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</si>
  <si>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</si>
  <si>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</si>
  <si>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</si>
  <si>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</si>
  <si>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</si>
  <si>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</si>
  <si>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</si>
  <si>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</si>
  <si>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</si>
  <si>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</si>
  <si>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</si>
  <si>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</si>
  <si>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</si>
  <si>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</si>
  <si>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</si>
  <si>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</si>
  <si>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</si>
  <si>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</si>
  <si>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</si>
  <si>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</si>
  <si>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</si>
  <si>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</si>
  <si>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</si>
  <si>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</si>
  <si>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</si>
  <si>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</si>
  <si>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</si>
  <si>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</si>
  <si>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</si>
  <si>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</si>
  <si>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</si>
  <si>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</si>
  <si>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</si>
  <si>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</si>
  <si>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</si>
  <si>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</si>
  <si>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</si>
  <si>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</si>
  <si>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</si>
  <si>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</si>
  <si>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</si>
  <si>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</si>
  <si>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</si>
  <si>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</si>
  <si>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</si>
  <si>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</si>
  <si>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</si>
  <si>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</si>
  <si>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</si>
  <si>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</si>
  <si>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</si>
  <si>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</si>
  <si>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</si>
  <si>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</si>
  <si>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</si>
  <si>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</si>
  <si>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</si>
  <si>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</si>
  <si>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</si>
  <si>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</si>
  <si>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</si>
  <si>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</si>
  <si>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</si>
  <si>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</si>
  <si>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</si>
  <si>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</si>
  <si>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</si>
  <si>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</si>
  <si>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</si>
  <si>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</si>
  <si>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</si>
  <si>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</si>
  <si>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</si>
  <si>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</si>
  <si>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</si>
  <si>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</si>
  <si>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</si>
  <si>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</si>
  <si>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</si>
  <si>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</si>
  <si>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</si>
  <si>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</si>
  <si>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</si>
  <si>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</si>
  <si>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</si>
  <si>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</si>
  <si>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</si>
  <si>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</si>
  <si>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</si>
  <si>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</si>
  <si>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</si>
  <si>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</si>
  <si>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</si>
  <si>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</si>
  <si>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</si>
  <si>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</si>
  <si>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</si>
  <si>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</si>
  <si>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</si>
  <si>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</si>
  <si>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</si>
  <si>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</si>
  <si>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</si>
  <si>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</si>
  <si>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</si>
  <si>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</si>
  <si>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</si>
  <si>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</si>
  <si>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</si>
  <si>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</si>
  <si>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</si>
  <si>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</si>
  <si>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</si>
  <si>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</si>
  <si>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</si>
  <si>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</si>
  <si>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</si>
  <si>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</si>
  <si>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</si>
  <si>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</si>
  <si>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</si>
  <si>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</si>
  <si>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</si>
  <si>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</si>
  <si>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</si>
  <si>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</si>
  <si>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</si>
  <si>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</si>
  <si>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</si>
  <si>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</si>
  <si>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</si>
  <si>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</si>
  <si>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</si>
  <si>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</si>
  <si>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</si>
  <si>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</si>
  <si>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</si>
  <si>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</si>
  <si>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</si>
  <si>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</si>
  <si>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</si>
  <si>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</si>
  <si>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</si>
  <si>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</si>
  <si>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</si>
  <si>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</si>
  <si>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</si>
  <si>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</si>
  <si>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</si>
  <si>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</si>
  <si>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</si>
  <si>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</si>
  <si>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</si>
  <si>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</si>
  <si>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</si>
  <si>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</si>
  <si>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</si>
  <si>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</si>
  <si>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</si>
  <si>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</si>
  <si>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</si>
  <si>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</si>
  <si>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</si>
  <si>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</si>
  <si>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</si>
  <si>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</si>
  <si>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</si>
  <si>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</si>
  <si>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</si>
  <si>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</si>
  <si>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</si>
  <si>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</si>
  <si>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</si>
  <si>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</si>
  <si>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</si>
  <si>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</si>
  <si>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</si>
  <si>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</si>
  <si>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</si>
  <si>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</si>
  <si>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</si>
  <si>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</si>
  <si>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</si>
  <si>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</si>
  <si>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</si>
  <si>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</si>
  <si>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</si>
  <si>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</si>
  <si>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</si>
  <si>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</si>
  <si>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</si>
  <si>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</si>
  <si>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</si>
  <si>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</si>
  <si>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</si>
  <si>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</si>
  <si>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</si>
  <si>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</si>
  <si>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</si>
  <si>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</si>
  <si>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</si>
  <si>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</si>
  <si>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</si>
  <si>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</si>
  <si>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</si>
  <si>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</si>
  <si>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</si>
  <si>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</si>
  <si>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</si>
  <si>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</si>
  <si>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</si>
  <si>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</si>
  <si>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</si>
  <si>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</si>
  <si>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</si>
  <si>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</si>
  <si>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</si>
  <si>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</si>
  <si>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</si>
  <si>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</si>
  <si>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</si>
  <si>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</si>
  <si>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</si>
  <si>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</si>
  <si>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</si>
  <si>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</si>
  <si>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</si>
  <si>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</si>
  <si>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</si>
  <si>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</si>
  <si>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</si>
  <si>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</si>
  <si>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</si>
  <si>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</si>
  <si>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</si>
  <si>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</si>
  <si>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</si>
  <si>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</si>
  <si>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</si>
  <si>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</si>
  <si>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</si>
  <si>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</si>
  <si>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</si>
  <si>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</si>
  <si>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</si>
  <si>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</si>
  <si>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</si>
  <si>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</si>
  <si>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</si>
  <si>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</si>
  <si>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</si>
  <si>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</si>
  <si>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</si>
  <si>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</si>
  <si>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</si>
  <si>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</si>
  <si>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</si>
  <si>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</si>
  <si>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</si>
  <si>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</si>
  <si>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</si>
  <si>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</si>
  <si>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</si>
  <si>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</si>
  <si>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</si>
  <si>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</si>
  <si>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</si>
  <si>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</si>
  <si>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</si>
  <si>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</si>
  <si>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</si>
  <si>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</si>
  <si>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</si>
  <si>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</si>
  <si>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</si>
  <si>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</si>
  <si>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</si>
  <si>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</si>
  <si>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</si>
  <si>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</si>
  <si>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</si>
  <si>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</si>
  <si>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</si>
  <si>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</si>
  <si>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</si>
  <si>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</si>
  <si>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</si>
  <si>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</si>
  <si>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</si>
  <si>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</si>
  <si>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</si>
  <si>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</si>
  <si>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</si>
  <si>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</si>
  <si>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</si>
  <si>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</si>
  <si>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</si>
  <si>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</si>
  <si>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</si>
  <si>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</si>
  <si>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</si>
  <si>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</si>
  <si>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</si>
  <si>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</si>
  <si>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</si>
  <si>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</si>
  <si>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</si>
  <si>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</si>
  <si>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</si>
  <si>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</si>
  <si>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</si>
  <si>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</si>
  <si>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</si>
  <si>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</si>
  <si>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</si>
  <si>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</si>
  <si>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</si>
  <si>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</si>
  <si>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</si>
  <si>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</si>
  <si>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</si>
  <si>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</si>
  <si>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</si>
  <si>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</si>
  <si>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</si>
  <si>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</si>
  <si>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</si>
  <si>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</si>
  <si>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</si>
  <si>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</si>
  <si>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</si>
  <si>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</si>
  <si>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</si>
  <si>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</si>
  <si>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</si>
  <si>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</si>
  <si>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</si>
  <si>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</si>
  <si>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</si>
  <si>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</si>
  <si>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</si>
  <si>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</si>
  <si>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</si>
  <si>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</si>
  <si>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</si>
  <si>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</si>
  <si>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</si>
  <si>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</si>
  <si>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</si>
  <si>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</si>
  <si>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</si>
  <si>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</si>
  <si>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</si>
  <si>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</si>
  <si>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</si>
  <si>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</si>
  <si>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</si>
  <si>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</si>
  <si>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</si>
  <si>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</si>
  <si>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</si>
  <si>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</si>
  <si>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</si>
  <si>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</si>
  <si>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</si>
  <si>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</si>
  <si>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</si>
  <si>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</si>
  <si>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</si>
  <si>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</si>
  <si>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</si>
  <si>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</si>
  <si>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</si>
  <si>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</si>
  <si>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</si>
  <si>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</si>
  <si>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</si>
  <si>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</si>
  <si>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</si>
  <si>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</si>
  <si>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</si>
  <si>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</si>
  <si>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</si>
  <si>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</si>
  <si>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</si>
  <si>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</si>
  <si>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</si>
  <si>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</si>
  <si>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</si>
  <si>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</si>
  <si>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</si>
  <si>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</si>
  <si>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</si>
  <si>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</si>
  <si>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</si>
  <si>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</si>
  <si>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</si>
  <si>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</si>
  <si>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</si>
  <si>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</si>
  <si>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</si>
  <si>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</si>
  <si>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</si>
  <si>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</si>
  <si>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</si>
  <si>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</si>
  <si>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</si>
  <si>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</si>
  <si>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</si>
  <si>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</si>
  <si>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</si>
  <si>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</si>
  <si>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</si>
  <si>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</si>
  <si>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</si>
  <si>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</si>
  <si>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</si>
  <si>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</si>
  <si>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</si>
  <si>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</si>
  <si>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</si>
  <si>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</si>
  <si>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</si>
  <si>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</si>
  <si>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</si>
  <si>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</si>
  <si>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</si>
  <si>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</si>
  <si>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</si>
  <si>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</si>
  <si>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</si>
  <si>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</si>
  <si>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</si>
  <si>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</si>
  <si>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</si>
  <si>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</si>
  <si>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</si>
  <si>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</si>
  <si>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</si>
  <si>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</si>
  <si>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</si>
  <si>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</si>
  <si>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</si>
  <si>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</si>
  <si>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</si>
  <si>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</si>
  <si>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</si>
  <si>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</si>
  <si>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</si>
  <si>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</si>
  <si>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</si>
  <si>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</si>
  <si>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</si>
  <si>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</si>
  <si>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</si>
  <si>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</si>
  <si>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</si>
  <si>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</si>
  <si>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</si>
  <si>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</si>
  <si>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</si>
  <si>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</si>
  <si>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</si>
  <si>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</si>
  <si>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</si>
  <si>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</si>
  <si>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</si>
  <si>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</si>
  <si>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</si>
  <si>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</si>
  <si>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</si>
  <si>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</si>
  <si>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</si>
  <si>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</si>
  <si>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</si>
  <si>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</si>
  <si>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</si>
  <si>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</si>
  <si>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</si>
  <si>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</si>
  <si>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</si>
  <si>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</si>
  <si>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</si>
  <si>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</si>
  <si>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</si>
  <si>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</si>
  <si>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</si>
  <si>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</si>
  <si>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</si>
  <si>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</si>
  <si>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</si>
  <si>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</si>
  <si>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</si>
  <si>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</si>
  <si>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</si>
  <si>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</si>
  <si>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</si>
  <si>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</si>
  <si>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</si>
  <si>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</si>
  <si>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</si>
  <si>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</si>
  <si>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</si>
  <si>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</si>
  <si>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</si>
  <si>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</si>
  <si>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</si>
  <si>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</si>
  <si>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</si>
  <si>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</si>
  <si>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</si>
  <si>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</si>
  <si>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</si>
  <si>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</si>
  <si>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</si>
  <si>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</si>
  <si>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</si>
  <si>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</si>
  <si>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</si>
  <si>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</si>
  <si>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</si>
  <si>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</si>
  <si>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</si>
  <si>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</si>
  <si>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</si>
  <si>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</si>
  <si>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</si>
  <si>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</si>
  <si>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</si>
  <si>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</si>
  <si>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</si>
  <si>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</si>
  <si>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</si>
  <si>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</si>
  <si>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</si>
  <si>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</si>
  <si>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</si>
  <si>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</si>
  <si>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</si>
  <si>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</si>
  <si>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</si>
  <si>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</si>
  <si>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</si>
  <si>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</si>
  <si>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</si>
  <si>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</si>
  <si>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</si>
  <si>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</si>
  <si>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</si>
  <si>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</si>
  <si>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</si>
  <si>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</si>
  <si>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</si>
  <si>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</si>
  <si>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</si>
  <si>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</si>
  <si>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</si>
  <si>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</si>
  <si>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</si>
  <si>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</si>
  <si>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</si>
  <si>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</si>
  <si>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</si>
  <si>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</si>
  <si>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</si>
  <si>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</si>
  <si>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</si>
  <si>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</si>
  <si>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</si>
  <si>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</si>
  <si>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</si>
  <si>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</si>
  <si>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</si>
  <si>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</si>
  <si>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</si>
  <si>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</si>
  <si>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</si>
  <si>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</si>
  <si>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</si>
  <si>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</si>
  <si>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</si>
  <si>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</si>
  <si>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</si>
  <si>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</si>
  <si>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</si>
  <si>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</si>
  <si>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</si>
  <si>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</si>
  <si>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</si>
  <si>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</si>
  <si>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</si>
  <si>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</si>
  <si>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</si>
  <si>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</si>
  <si>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</si>
  <si>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</si>
  <si>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</si>
  <si>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</si>
  <si>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</si>
  <si>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</si>
  <si>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</si>
  <si>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</si>
  <si>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</si>
  <si>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</si>
  <si>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</si>
  <si>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</si>
  <si>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</si>
  <si>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</si>
  <si>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</si>
  <si>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</si>
  <si>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</si>
  <si>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</si>
  <si>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</si>
  <si>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</si>
  <si>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</si>
  <si>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</si>
  <si>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</si>
  <si>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</si>
  <si>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</si>
  <si>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</si>
  <si>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</si>
  <si>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</si>
  <si>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</si>
  <si>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</si>
  <si>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</si>
  <si>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</si>
  <si>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</si>
  <si>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</si>
  <si>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</si>
  <si>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</si>
  <si>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</si>
  <si>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</si>
  <si>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</si>
  <si>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</si>
  <si>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</si>
  <si>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</si>
  <si>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</si>
  <si>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</si>
  <si>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</si>
  <si>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</si>
  <si>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</si>
  <si>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</si>
  <si>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</si>
  <si>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</si>
  <si>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</si>
  <si>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</si>
  <si>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</si>
  <si>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</si>
  <si>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</si>
  <si>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</si>
  <si>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</si>
  <si>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</si>
  <si>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</si>
  <si>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</si>
  <si>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</si>
  <si>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</si>
  <si>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</si>
  <si>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</si>
  <si>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</si>
  <si>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</si>
  <si>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</si>
  <si>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</si>
  <si>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</si>
  <si>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</si>
  <si>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</si>
  <si>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</si>
  <si>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</si>
  <si>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</si>
  <si>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</si>
  <si>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</si>
  <si>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</si>
  <si>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</si>
  <si>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</si>
  <si>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</si>
  <si>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</si>
  <si>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</si>
  <si>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</si>
  <si>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</si>
  <si>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</si>
  <si>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</si>
  <si>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</si>
  <si>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</si>
  <si>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</si>
  <si>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</si>
  <si>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</si>
  <si>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</si>
  <si>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</si>
  <si>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</si>
  <si>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</si>
  <si>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</si>
  <si>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</si>
  <si>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</si>
  <si>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</si>
  <si>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</si>
  <si>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</si>
  <si>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</si>
  <si>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</si>
  <si>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</si>
  <si>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</si>
  <si>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</si>
  <si>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</si>
  <si>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</si>
  <si>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</si>
  <si>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</si>
  <si>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</si>
  <si>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</si>
  <si>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</si>
  <si>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</si>
  <si>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</si>
  <si>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</si>
  <si>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</si>
  <si>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</si>
  <si>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</si>
  <si>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</si>
  <si>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</si>
  <si>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</si>
  <si>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</si>
  <si>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</si>
  <si>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</si>
  <si>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</si>
  <si>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</si>
  <si>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</si>
  <si>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</si>
  <si>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</si>
  <si>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</si>
  <si>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</si>
  <si>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</si>
  <si>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</si>
  <si>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</si>
  <si>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</si>
  <si>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</si>
  <si>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</si>
  <si>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</si>
  <si>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</si>
  <si>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</si>
  <si>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</si>
  <si>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</si>
  <si>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</si>
  <si>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</si>
  <si>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</si>
  <si>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</si>
  <si>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</si>
  <si>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</si>
  <si>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</si>
  <si>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</si>
  <si>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</si>
  <si>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</si>
  <si>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</si>
  <si>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</si>
  <si>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</si>
  <si>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</si>
  <si>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</si>
  <si>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</si>
  <si>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</si>
  <si>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</si>
  <si>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</si>
  <si>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</si>
  <si>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</si>
  <si>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</si>
  <si>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</si>
  <si>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</si>
  <si>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</si>
  <si>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</si>
  <si>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</si>
  <si>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</si>
  <si>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</si>
  <si>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</si>
  <si>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</si>
  <si>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</si>
  <si>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</si>
  <si>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</si>
  <si>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</si>
  <si>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</si>
  <si>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</si>
  <si>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</si>
  <si>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</si>
  <si>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</si>
  <si>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</si>
  <si>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</si>
  <si>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</si>
  <si>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</si>
  <si>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</si>
  <si>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</si>
  <si>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</si>
  <si>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</si>
  <si>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</si>
  <si>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</si>
  <si>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</si>
  <si>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</si>
  <si>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</si>
  <si>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</si>
  <si>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</si>
  <si>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</si>
  <si>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</si>
  <si>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</si>
  <si>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</si>
  <si>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</si>
  <si>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</si>
  <si>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</si>
  <si>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</si>
  <si>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</si>
  <si>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</si>
  <si>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</si>
  <si>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</si>
  <si>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</si>
  <si>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</si>
  <si>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</si>
  <si>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</si>
  <si>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</si>
  <si>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</si>
  <si>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</si>
  <si>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</si>
  <si>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</si>
  <si>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</si>
  <si>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</si>
  <si>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</si>
  <si>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</si>
  <si>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</si>
  <si>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</si>
  <si>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</si>
  <si>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</si>
  <si>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</si>
  <si>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</si>
  <si>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</si>
  <si>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</si>
  <si>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</si>
  <si>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</si>
  <si>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</si>
  <si>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</si>
  <si>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</si>
  <si>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</si>
  <si>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</si>
  <si>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</si>
  <si>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</si>
  <si>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</si>
  <si>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</si>
  <si>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</si>
  <si>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</si>
  <si>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</si>
  <si>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</si>
  <si>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</si>
  <si>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</si>
  <si>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</si>
  <si>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</si>
  <si>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</si>
  <si>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</si>
  <si>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</si>
  <si>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</si>
  <si>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</si>
  <si>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</si>
  <si>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</si>
  <si>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</si>
  <si>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</si>
  <si>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</si>
  <si>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</si>
  <si>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</si>
  <si>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</si>
  <si>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</si>
  <si>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</si>
  <si>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</si>
  <si>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</si>
  <si>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</si>
  <si>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</si>
  <si>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</si>
  <si>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</si>
  <si>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</si>
  <si>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</si>
  <si>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</si>
  <si>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</si>
  <si>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</si>
  <si>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</si>
  <si>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</si>
  <si>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</si>
  <si>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</si>
  <si>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</si>
  <si>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</si>
  <si>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</si>
  <si>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</si>
  <si>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</si>
  <si>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</si>
  <si>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</si>
  <si>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</si>
  <si>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</si>
  <si>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</si>
  <si>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</si>
  <si>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</si>
  <si>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</si>
  <si>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</si>
  <si>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</si>
  <si>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</si>
  <si>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</si>
  <si>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</si>
  <si>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</si>
  <si>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</si>
  <si>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</si>
  <si>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</si>
  <si>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</si>
  <si>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</si>
  <si>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</si>
  <si>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</si>
  <si>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</si>
  <si>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</si>
  <si>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</si>
  <si>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</si>
  <si>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</si>
  <si>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</si>
  <si>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</si>
  <si>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</si>
  <si>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</si>
  <si>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</si>
  <si>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</si>
  <si>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</si>
  <si>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</si>
  <si>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</si>
  <si>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</si>
  <si>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</si>
  <si>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</si>
  <si>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</si>
  <si>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</si>
  <si>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</si>
  <si>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</si>
  <si>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</si>
  <si>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</si>
  <si>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</si>
  <si>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</si>
  <si>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</si>
  <si>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</si>
  <si>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</si>
  <si>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</si>
  <si>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</si>
  <si>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</si>
  <si>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</si>
  <si>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</si>
  <si>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</si>
  <si>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</si>
  <si>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</si>
  <si>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</si>
  <si>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</si>
  <si>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</si>
  <si>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</si>
  <si>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</si>
  <si>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</si>
  <si>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</si>
  <si>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</si>
  <si>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</si>
  <si>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</si>
  <si>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</si>
  <si>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</si>
  <si>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</si>
  <si>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</si>
  <si>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</si>
  <si>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</si>
  <si>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</si>
  <si>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</si>
  <si>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</si>
  <si>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</si>
  <si>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</si>
  <si>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</si>
  <si>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</si>
  <si>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</si>
  <si>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</si>
  <si>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</si>
  <si>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</si>
  <si>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</si>
  <si>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</si>
  <si>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</si>
  <si>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</si>
  <si>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</si>
  <si>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</si>
  <si>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</si>
  <si>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</si>
  <si>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</si>
  <si>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</si>
  <si>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</si>
  <si>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</si>
  <si>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</si>
  <si>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</si>
  <si>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</si>
  <si>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</si>
  <si>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</si>
  <si>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</si>
  <si>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</si>
  <si>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</si>
  <si>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</si>
  <si>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</si>
  <si>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</si>
  <si>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</si>
  <si>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</si>
  <si>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</si>
  <si>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</si>
  <si>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</si>
  <si>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</si>
  <si>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</si>
  <si>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</si>
  <si>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</si>
  <si>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</si>
  <si>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</si>
  <si>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</si>
  <si>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</si>
  <si>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</si>
  <si>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</si>
  <si>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</si>
  <si>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</si>
  <si>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</si>
  <si>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</si>
  <si>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</si>
  <si>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</si>
  <si>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</si>
  <si>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</si>
  <si>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</si>
  <si>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</si>
  <si>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</si>
  <si>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</si>
  <si>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</si>
  <si>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</si>
  <si>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</si>
  <si>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</si>
  <si>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</si>
  <si>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</si>
  <si>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</si>
  <si>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</si>
  <si>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</si>
  <si>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</si>
  <si>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</si>
  <si>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</si>
  <si>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</si>
  <si>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</si>
  <si>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</si>
  <si>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</si>
  <si>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</si>
  <si>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</si>
  <si>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</si>
  <si>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</si>
  <si>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</si>
  <si>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</si>
  <si>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</si>
  <si>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</si>
  <si>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</si>
  <si>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</si>
  <si>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</si>
  <si>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</si>
  <si>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</si>
  <si>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</si>
  <si>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</si>
  <si>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</si>
  <si>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</si>
  <si>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</si>
  <si>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</si>
  <si>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</si>
  <si>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</si>
  <si>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</si>
  <si>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</si>
  <si>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</si>
  <si>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</si>
  <si>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</si>
  <si>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</si>
  <si>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</si>
  <si>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</si>
  <si>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</si>
  <si>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</si>
  <si>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</si>
  <si>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</si>
  <si>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</si>
  <si>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</si>
  <si>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</si>
  <si>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</si>
  <si>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</si>
  <si>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</si>
  <si>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</si>
  <si>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</si>
  <si>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</si>
  <si>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</si>
  <si>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</si>
  <si>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</si>
  <si>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</si>
  <si>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</si>
  <si>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</si>
  <si>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</si>
  <si>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</si>
  <si>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</si>
  <si>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</si>
  <si>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</si>
  <si>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</si>
  <si>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</si>
  <si>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</si>
  <si>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</si>
  <si>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</si>
  <si>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</si>
  <si>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</si>
  <si>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</si>
  <si>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</si>
  <si>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</si>
  <si>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</si>
  <si>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</si>
  <si>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</si>
  <si>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</si>
  <si>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</si>
  <si>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</si>
  <si>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</si>
  <si>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</si>
  <si>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</si>
  <si>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</si>
  <si>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</si>
  <si>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</si>
  <si>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</si>
  <si>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</si>
  <si>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</si>
  <si>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</si>
  <si>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</si>
  <si>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</si>
  <si>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</si>
  <si>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</si>
  <si>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</si>
  <si>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</si>
  <si>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</si>
  <si>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</si>
  <si>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</si>
  <si>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</si>
  <si>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</si>
  <si>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</si>
  <si>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</si>
  <si>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</si>
  <si>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</si>
  <si>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</si>
  <si>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</si>
  <si>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</si>
  <si>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</si>
  <si>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</si>
  <si>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</si>
  <si>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</si>
  <si>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</si>
  <si>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</si>
  <si>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</si>
  <si>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</si>
  <si>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</si>
  <si>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</si>
  <si>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</si>
  <si>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</si>
  <si>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</si>
  <si>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</si>
  <si>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</si>
  <si>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</si>
  <si>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</si>
  <si>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</si>
  <si>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</si>
  <si>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</si>
  <si>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</si>
  <si>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</si>
  <si>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</si>
  <si>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</si>
  <si>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</si>
  <si>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</si>
  <si>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</si>
  <si>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</si>
  <si>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</si>
  <si>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</si>
  <si>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</si>
  <si>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</si>
  <si>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</si>
  <si>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</si>
  <si>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</si>
  <si>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</si>
  <si>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</si>
  <si>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</si>
  <si>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</si>
  <si>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</si>
  <si>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</si>
  <si>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</si>
  <si>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</si>
  <si>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</si>
  <si>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</si>
  <si>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</si>
  <si>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</si>
  <si>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</si>
  <si>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</si>
  <si>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</si>
  <si>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</si>
  <si>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</si>
  <si>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</si>
  <si>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</si>
  <si>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</si>
  <si>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</si>
  <si>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</si>
  <si>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</si>
  <si>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</si>
  <si>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</si>
  <si>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</si>
  <si>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</si>
  <si>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</si>
  <si>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</si>
  <si>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</si>
  <si>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</si>
  <si>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</si>
  <si>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</si>
  <si>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</si>
  <si>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</si>
  <si>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</si>
  <si>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</si>
  <si>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</si>
  <si>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</si>
  <si>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</si>
  <si>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</si>
  <si>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</si>
  <si>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</si>
  <si>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</si>
  <si>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</si>
  <si>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</si>
  <si>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</si>
  <si>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</si>
  <si>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</si>
  <si>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</si>
  <si>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</si>
  <si>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</si>
  <si>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</si>
  <si>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</si>
  <si>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</si>
  <si>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</si>
  <si>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</si>
  <si>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</si>
  <si>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</si>
  <si>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</si>
  <si>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</si>
  <si>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</si>
  <si>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</si>
  <si>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</si>
  <si>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</si>
  <si>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</si>
  <si>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</si>
  <si>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</si>
  <si>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</si>
  <si>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</si>
  <si>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</si>
  <si>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</si>
  <si>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</si>
  <si>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</si>
  <si>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</si>
  <si>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</si>
  <si>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</si>
  <si>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</si>
  <si>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</si>
  <si>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</si>
  <si>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</si>
  <si>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</si>
  <si>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</si>
  <si>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</si>
  <si>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</si>
  <si>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</si>
  <si>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</si>
  <si>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</si>
  <si>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</si>
  <si>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</si>
  <si>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</si>
  <si>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</si>
  <si>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</si>
  <si>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</si>
  <si>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</si>
  <si>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</si>
  <si>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</si>
  <si>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</si>
  <si>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</si>
  <si>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</si>
  <si>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</si>
  <si>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</si>
  <si>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</si>
  <si>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</si>
  <si>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</si>
  <si>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</si>
  <si>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</si>
  <si>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</si>
  <si>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</si>
  <si>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</si>
  <si>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</si>
  <si>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</si>
  <si>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</si>
  <si>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</si>
  <si>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</si>
  <si>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</si>
  <si>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</si>
  <si>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</si>
  <si>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</si>
  <si>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</si>
  <si>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</si>
  <si>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</si>
  <si>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</si>
  <si>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</si>
  <si>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</si>
  <si>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</si>
  <si>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</si>
  <si>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</si>
  <si>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</si>
  <si>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</si>
  <si>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</si>
  <si>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</si>
  <si>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</si>
  <si>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</si>
  <si>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</si>
  <si>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</si>
  <si>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</si>
  <si>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</si>
  <si>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</si>
  <si>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</si>
  <si>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</si>
  <si>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</si>
  <si>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</si>
  <si>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</si>
  <si>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</si>
  <si>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</si>
  <si>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</si>
  <si>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</si>
  <si>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</si>
  <si>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</si>
  <si>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</si>
  <si>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</si>
  <si>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</si>
  <si>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</si>
  <si>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</si>
  <si>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</si>
  <si>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</si>
  <si>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</si>
  <si>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</si>
  <si>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</si>
  <si>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</si>
  <si>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</si>
  <si>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</si>
  <si>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</si>
  <si>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</si>
  <si>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</si>
  <si>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</si>
  <si>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</si>
  <si>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</si>
  <si>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</si>
  <si>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</si>
  <si>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</si>
  <si>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</si>
  <si>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</si>
  <si>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</si>
  <si>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</si>
  <si>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</si>
  <si>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</si>
  <si>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</si>
  <si>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</si>
  <si>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</si>
  <si>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</si>
  <si>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</si>
  <si>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</si>
  <si>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</si>
  <si>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</si>
  <si>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</si>
  <si>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</si>
  <si>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</si>
  <si>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</si>
  <si>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</si>
  <si>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</si>
  <si>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</si>
  <si>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</si>
  <si>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</si>
  <si>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</si>
  <si>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</si>
  <si>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</si>
  <si>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</si>
  <si>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</si>
  <si>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</si>
  <si>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</si>
  <si>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</si>
  <si>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</si>
  <si>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</si>
  <si>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</si>
  <si>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</si>
  <si>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</si>
  <si>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</si>
  <si>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</si>
  <si>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</si>
  <si>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</si>
  <si>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</si>
  <si>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</si>
  <si>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</si>
  <si>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</si>
  <si>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</si>
  <si>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</si>
  <si>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</si>
  <si>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</si>
  <si>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</si>
  <si>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</si>
  <si>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</si>
  <si>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</si>
  <si>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</si>
  <si>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</si>
  <si>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</si>
  <si>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</si>
  <si>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</si>
  <si>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</si>
  <si>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</si>
  <si>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</si>
  <si>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</si>
  <si>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</si>
  <si>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</si>
  <si>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</si>
  <si>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</si>
  <si>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</si>
  <si>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</si>
  <si>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</si>
  <si>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</si>
  <si>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</si>
  <si>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</si>
  <si>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</si>
  <si>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</si>
  <si>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</si>
  <si>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</si>
  <si>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</si>
  <si>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</si>
  <si>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</si>
  <si>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</si>
  <si>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</si>
  <si>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</si>
  <si>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</si>
  <si>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</si>
  <si>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</si>
  <si>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</si>
  <si>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</si>
  <si>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</si>
  <si>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</si>
  <si>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</si>
  <si>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</si>
  <si>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</si>
  <si>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</si>
  <si>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</si>
  <si>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</si>
  <si>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</si>
  <si>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</si>
  <si>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</si>
  <si>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</si>
  <si>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</si>
  <si>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</si>
  <si>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</si>
  <si>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</si>
  <si>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</si>
  <si>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</si>
  <si>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</si>
  <si>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</si>
  <si>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</si>
  <si>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</si>
  <si>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</si>
  <si>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</si>
  <si>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</si>
  <si>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</si>
  <si>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</si>
  <si>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</si>
  <si>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</si>
  <si>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</si>
  <si>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</si>
  <si>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</si>
  <si>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</si>
  <si>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</si>
  <si>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</si>
  <si>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</si>
  <si>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</si>
  <si>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</si>
  <si>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</si>
  <si>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</si>
  <si>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</si>
  <si>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</si>
  <si>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</si>
  <si>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</si>
  <si>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</si>
  <si>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</si>
  <si>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</si>
  <si>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</si>
  <si>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</si>
  <si>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</si>
  <si>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</si>
  <si>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</si>
  <si>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</si>
  <si>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</si>
  <si>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</si>
  <si>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</si>
  <si>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</si>
  <si>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</si>
  <si>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</si>
  <si>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</si>
  <si>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</si>
  <si>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</si>
  <si>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</si>
  <si>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</si>
  <si>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</si>
  <si>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</si>
  <si>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</si>
  <si>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</si>
  <si>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</si>
  <si>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</si>
  <si>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</si>
  <si>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</si>
  <si>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</si>
  <si>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</si>
  <si>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</si>
  <si>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</si>
  <si>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</si>
  <si>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</si>
  <si>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</si>
  <si>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</si>
  <si>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</si>
  <si>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</si>
  <si>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</si>
  <si>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</si>
  <si>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</si>
  <si>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</si>
  <si>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</si>
  <si>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</si>
  <si>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</si>
  <si>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</si>
  <si>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</si>
  <si>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</si>
  <si>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</si>
  <si>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</si>
  <si>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</si>
  <si>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</si>
  <si>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</si>
  <si>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</si>
  <si>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</si>
  <si>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</si>
  <si>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</si>
  <si>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</si>
  <si>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</si>
  <si>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</si>
  <si>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</si>
  <si>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</si>
  <si>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</si>
  <si>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</si>
  <si>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</si>
  <si>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</si>
  <si>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</si>
  <si>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</si>
  <si>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</si>
  <si>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</si>
  <si>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</si>
  <si>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</si>
  <si>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</si>
  <si>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</si>
  <si>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</si>
  <si>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</si>
  <si>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</si>
  <si>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</si>
  <si>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</si>
  <si>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</si>
  <si>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</si>
  <si>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</si>
  <si>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</si>
  <si>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</si>
  <si>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</si>
  <si>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</si>
  <si>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</si>
  <si>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</si>
  <si>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</si>
  <si>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</si>
  <si>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</si>
  <si>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</si>
  <si>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</si>
  <si>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</si>
  <si>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</si>
  <si>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</si>
  <si>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</si>
  <si>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</si>
  <si>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</si>
  <si>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</si>
  <si>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</si>
  <si>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</si>
  <si>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</si>
  <si>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</si>
  <si>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</si>
  <si>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</si>
  <si>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</si>
  <si>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</si>
  <si>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</si>
  <si>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</si>
  <si>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</si>
  <si>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</si>
  <si>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</si>
  <si>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</si>
  <si>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</si>
  <si>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</si>
  <si>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</si>
  <si>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</si>
  <si>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</si>
  <si>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</si>
  <si>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</si>
  <si>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</si>
  <si>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</si>
  <si>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</si>
  <si>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</si>
  <si>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</si>
  <si>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</si>
  <si>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</si>
  <si>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</si>
  <si>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</si>
  <si>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</si>
  <si>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</si>
  <si>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</si>
  <si>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</si>
  <si>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</si>
  <si>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</si>
  <si>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</si>
  <si>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</si>
  <si>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</si>
  <si>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</si>
  <si>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</si>
  <si>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</si>
  <si>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</si>
  <si>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</si>
  <si>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</si>
  <si>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</si>
  <si>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</si>
  <si>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</si>
  <si>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</si>
  <si>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</si>
  <si>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</si>
  <si>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</si>
  <si>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</si>
  <si>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</si>
  <si>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</si>
  <si>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</si>
  <si>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</si>
  <si>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</si>
  <si>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</si>
  <si>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</si>
  <si>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</si>
  <si>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</si>
  <si>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</si>
  <si>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</si>
  <si>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</si>
  <si>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</si>
  <si>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</si>
  <si>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</si>
  <si>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</si>
  <si>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</si>
  <si>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</si>
  <si>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</si>
  <si>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</si>
  <si>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</si>
  <si>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</si>
  <si>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</si>
  <si>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</si>
  <si>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</si>
  <si>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</si>
  <si>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</si>
  <si>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</si>
  <si>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</si>
  <si>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</si>
  <si>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</si>
  <si>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</si>
  <si>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</si>
  <si>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</si>
  <si>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</si>
  <si>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</si>
  <si>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</si>
  <si>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</si>
  <si>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</si>
  <si>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</si>
  <si>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</si>
  <si>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</si>
  <si>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</si>
  <si>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</si>
  <si>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</si>
  <si>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</si>
  <si>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</si>
  <si>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</si>
  <si>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</si>
  <si>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</si>
  <si>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</si>
  <si>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</si>
  <si>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</si>
  <si>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</si>
  <si>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</si>
  <si>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</si>
  <si>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</si>
  <si>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</si>
  <si>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</si>
  <si>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</si>
  <si>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</si>
  <si>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</si>
  <si>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</si>
  <si>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</si>
  <si>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</si>
  <si>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</si>
  <si>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</si>
  <si>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</si>
  <si>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</si>
  <si>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</si>
  <si>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</si>
  <si>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</si>
  <si>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</si>
  <si>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</si>
  <si>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</si>
  <si>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</si>
  <si>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</si>
  <si>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</si>
  <si>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</si>
  <si>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</si>
  <si>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</si>
  <si>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</si>
  <si>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</si>
  <si>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</si>
  <si>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</si>
  <si>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</si>
  <si>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</si>
  <si>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</si>
  <si>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</si>
  <si>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</si>
  <si>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</si>
  <si>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</si>
  <si>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</si>
  <si>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</si>
  <si>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</si>
  <si>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</si>
  <si>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</si>
  <si>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</si>
  <si>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</si>
  <si>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</si>
  <si>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</si>
  <si>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</si>
  <si>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</si>
  <si>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</si>
  <si>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</si>
  <si>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</si>
  <si>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</si>
  <si>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</si>
  <si>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</si>
  <si>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</si>
  <si>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</si>
  <si>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</si>
  <si>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</si>
  <si>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</si>
  <si>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</si>
  <si>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</si>
  <si>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</si>
  <si>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</si>
  <si>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</si>
  <si>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</si>
  <si>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</si>
  <si>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</si>
  <si>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</si>
  <si>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</si>
  <si>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</si>
  <si>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</si>
  <si>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</si>
  <si>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</si>
  <si>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</si>
  <si>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</si>
  <si>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</si>
  <si>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</si>
  <si>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</si>
  <si>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</si>
  <si>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</si>
  <si>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</si>
  <si>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</si>
  <si>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</si>
  <si>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</si>
  <si>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</si>
  <si>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</si>
  <si>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</si>
  <si>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</si>
  <si>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</si>
  <si>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</si>
  <si>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</si>
  <si>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</si>
  <si>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</si>
  <si>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</si>
  <si>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</si>
  <si>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</si>
  <si>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</si>
  <si>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</si>
  <si>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</si>
  <si>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</si>
  <si>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</si>
  <si>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</si>
  <si>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</si>
  <si>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</si>
  <si>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</si>
  <si>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</si>
  <si>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</si>
  <si>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</si>
  <si>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</si>
  <si>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</si>
  <si>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</si>
  <si>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</si>
  <si>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</si>
  <si>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</si>
  <si>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</si>
  <si>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</si>
  <si>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</si>
  <si>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</si>
  <si>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</si>
  <si>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</si>
  <si>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</si>
  <si>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</si>
  <si>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</si>
  <si>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</si>
  <si>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</si>
  <si>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</si>
  <si>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</si>
  <si>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</si>
  <si>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</si>
  <si>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</si>
  <si>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</si>
  <si>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</si>
  <si>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</si>
  <si>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</si>
  <si>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</si>
  <si>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</si>
  <si>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</si>
  <si>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</si>
  <si>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</si>
  <si>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</si>
  <si>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</si>
  <si>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</si>
  <si>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</si>
  <si>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</si>
  <si>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</si>
  <si>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</si>
  <si>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</si>
  <si>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</si>
  <si>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</si>
  <si>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</si>
  <si>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</si>
  <si>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</si>
  <si>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</si>
  <si>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</si>
  <si>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</si>
  <si>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</si>
  <si>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</si>
  <si>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</si>
  <si>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</si>
  <si>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</si>
  <si>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</si>
  <si>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</si>
  <si>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</si>
  <si>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</si>
  <si>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</si>
  <si>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</si>
  <si>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</si>
  <si>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</si>
  <si>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</si>
  <si>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</si>
  <si>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</si>
  <si>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</si>
  <si>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</si>
  <si>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</si>
  <si>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</si>
  <si>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</si>
  <si>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</si>
  <si>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</si>
  <si>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</si>
  <si>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</si>
  <si>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</si>
  <si>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</si>
  <si>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</si>
  <si>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</si>
  <si>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</si>
  <si>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</si>
  <si>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</si>
  <si>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</si>
  <si>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</si>
  <si>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</si>
  <si>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</si>
  <si>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</si>
  <si>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</si>
  <si>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</si>
  <si>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</si>
  <si>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</si>
  <si>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</si>
  <si>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</si>
  <si>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</si>
  <si>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</si>
  <si>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</si>
  <si>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</si>
  <si>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</si>
  <si>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</si>
  <si>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</si>
  <si>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</si>
  <si>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</si>
  <si>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</si>
  <si>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</si>
  <si>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</si>
  <si>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</si>
  <si>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</si>
  <si>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</si>
  <si>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</si>
  <si>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</si>
  <si>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</si>
  <si>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</si>
  <si>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</si>
  <si>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</si>
  <si>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</si>
  <si>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</si>
  <si>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</si>
  <si>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</si>
  <si>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</si>
  <si>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</si>
  <si>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</si>
  <si>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</si>
  <si>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</si>
  <si>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</si>
  <si>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</si>
  <si>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</si>
  <si>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</si>
  <si>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</si>
  <si>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</si>
  <si>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</si>
  <si>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</si>
  <si>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</si>
  <si>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</si>
  <si>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</si>
  <si>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</si>
  <si>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</si>
  <si>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</si>
  <si>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</si>
  <si>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</si>
  <si>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</si>
  <si>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</si>
  <si>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</si>
  <si>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</si>
  <si>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</si>
  <si>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</si>
  <si>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</si>
  <si>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</si>
  <si>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</si>
  <si>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</si>
  <si>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</si>
  <si>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</si>
  <si>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</si>
  <si>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</si>
  <si>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</si>
  <si>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</si>
  <si>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</si>
  <si>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</si>
  <si>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</si>
  <si>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</si>
  <si>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</si>
  <si>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</si>
  <si>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</si>
  <si>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</si>
  <si>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</si>
  <si>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</si>
  <si>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</si>
  <si>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</si>
  <si>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</si>
  <si>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</si>
  <si>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</si>
  <si>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</si>
  <si>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</si>
  <si>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</si>
  <si>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</si>
  <si>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</si>
  <si>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</si>
  <si>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</si>
  <si>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</si>
  <si>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</si>
  <si>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</si>
  <si>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</si>
  <si>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</si>
  <si>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</si>
  <si>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</si>
  <si>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</si>
  <si>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</si>
  <si>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</si>
  <si>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</si>
  <si>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</si>
  <si>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</si>
  <si>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</si>
  <si>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</si>
  <si>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</si>
  <si>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</si>
  <si>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</si>
  <si>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</si>
  <si>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</si>
  <si>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</si>
  <si>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</si>
  <si>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</si>
  <si>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</si>
  <si>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</si>
  <si>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</si>
  <si>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</si>
  <si>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</si>
  <si>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</si>
  <si>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</si>
  <si>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</si>
  <si>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</si>
  <si>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</si>
  <si>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</si>
  <si>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</si>
  <si>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</si>
  <si>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</si>
  <si>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</si>
  <si>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</si>
  <si>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</si>
  <si>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</si>
  <si>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</si>
  <si>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</si>
  <si>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</si>
  <si>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</si>
  <si>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</si>
  <si>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</si>
  <si>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</si>
  <si>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</si>
  <si>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</si>
  <si>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</si>
  <si>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</si>
  <si>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</si>
  <si>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</si>
  <si>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</si>
  <si>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</si>
  <si>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</si>
  <si>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</si>
  <si>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</si>
  <si>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</si>
  <si>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</si>
  <si>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</si>
  <si>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</si>
  <si>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</si>
  <si>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</si>
  <si>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</si>
  <si>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</si>
  <si>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</si>
  <si>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</si>
  <si>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</si>
  <si>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</si>
  <si>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</si>
  <si>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</si>
  <si>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</si>
  <si>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</si>
  <si>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</si>
  <si>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</si>
  <si>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</si>
  <si>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</si>
  <si>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</si>
  <si>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</si>
  <si>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</si>
  <si>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</si>
  <si>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</si>
  <si>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</si>
  <si>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</si>
  <si>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</si>
  <si>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</si>
  <si>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</si>
  <si>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</si>
  <si>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</si>
  <si>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</si>
  <si>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</si>
  <si>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</si>
  <si>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</si>
  <si>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</si>
  <si>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</si>
  <si>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</si>
  <si>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</si>
  <si>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</si>
  <si>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</si>
  <si>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</si>
  <si>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</si>
  <si>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</si>
  <si>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</si>
  <si>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</si>
  <si>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</si>
  <si>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</si>
  <si>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</si>
  <si>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</si>
  <si>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</si>
  <si>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</si>
  <si>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</si>
  <si>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</si>
  <si>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</si>
  <si>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</si>
  <si>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</si>
  <si>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</si>
  <si>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</si>
  <si>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</si>
  <si>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</si>
  <si>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</si>
  <si>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</si>
  <si>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</si>
  <si>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</si>
  <si>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</si>
  <si>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</si>
  <si>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</si>
  <si>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</si>
  <si>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</si>
  <si>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</si>
  <si>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</si>
  <si>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</si>
  <si>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</si>
  <si>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</si>
  <si>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</si>
  <si>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</si>
  <si>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</si>
  <si>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</si>
  <si>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</si>
  <si>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</si>
  <si>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</si>
  <si>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</si>
  <si>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</si>
  <si>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</si>
  <si>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</si>
  <si>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</si>
  <si>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</si>
  <si>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</si>
  <si>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</si>
  <si>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</si>
  <si>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</si>
  <si>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</si>
  <si>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</si>
  <si>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</si>
  <si>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</si>
  <si>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</si>
  <si>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</si>
  <si>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</si>
  <si>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</si>
  <si>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</si>
  <si>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</si>
  <si>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</si>
  <si>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</si>
  <si>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</si>
  <si>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</si>
  <si>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</si>
  <si>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</si>
  <si>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</si>
  <si>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</si>
  <si>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</si>
  <si>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</si>
  <si>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</si>
  <si>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</si>
  <si>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</si>
  <si>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</si>
  <si>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</si>
  <si>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</si>
  <si>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</si>
  <si>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</si>
  <si>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</si>
  <si>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</si>
  <si>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</si>
  <si>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</si>
  <si>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</si>
  <si>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</si>
  <si>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</si>
  <si>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</si>
  <si>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</si>
  <si>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</si>
  <si>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</si>
  <si>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</si>
  <si>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</si>
  <si>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</si>
  <si>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</si>
  <si>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</si>
  <si>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</si>
  <si>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</si>
  <si>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</si>
  <si>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</si>
  <si>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</si>
  <si>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</si>
  <si>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</si>
  <si>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</si>
  <si>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</si>
  <si>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</si>
  <si>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</si>
  <si>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</si>
  <si>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</si>
  <si>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</si>
  <si>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</si>
  <si>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</si>
  <si>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</si>
  <si>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</si>
  <si>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</si>
  <si>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</si>
  <si>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</si>
  <si>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</si>
  <si>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</si>
  <si>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</si>
  <si>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</si>
  <si>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</si>
  <si>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</si>
  <si>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</si>
  <si>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</si>
  <si>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</si>
  <si>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</si>
  <si>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</si>
  <si>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</si>
  <si>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</si>
  <si>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</si>
  <si>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</si>
  <si>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</si>
  <si>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</si>
  <si>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</si>
  <si>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</si>
  <si>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</si>
  <si>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</si>
  <si>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</si>
  <si>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</si>
  <si>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</si>
  <si>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</si>
  <si>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</si>
  <si>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</si>
  <si>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</si>
  <si>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</si>
  <si>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</si>
  <si>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</si>
  <si>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</si>
  <si>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</si>
  <si>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</si>
  <si>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</si>
  <si>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</si>
  <si>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</si>
  <si>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</si>
  <si>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</si>
  <si>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</si>
  <si>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</si>
  <si>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</si>
  <si>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</si>
  <si>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</si>
  <si>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</si>
  <si>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</si>
  <si>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</si>
  <si>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</si>
  <si>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</si>
  <si>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</si>
  <si>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</si>
  <si>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</si>
  <si>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</si>
  <si>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</si>
  <si>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</si>
  <si>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</si>
  <si>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</si>
  <si>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</si>
  <si>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</si>
  <si>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</si>
  <si>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</si>
  <si>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</si>
  <si>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</si>
  <si>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</si>
  <si>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</si>
  <si>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</si>
  <si>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</si>
  <si>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</si>
  <si>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</si>
  <si>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</si>
  <si>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</si>
  <si>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</si>
  <si>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</si>
  <si>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</si>
  <si>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</si>
  <si>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</si>
  <si>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</si>
  <si>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</si>
  <si>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</si>
  <si>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</si>
  <si>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</si>
  <si>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</si>
  <si>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</si>
  <si>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</si>
  <si>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</si>
  <si>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</si>
  <si>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</si>
  <si>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</si>
  <si>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</si>
  <si>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</si>
  <si>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</si>
  <si>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</si>
  <si>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</si>
  <si>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</si>
  <si>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</si>
  <si>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</si>
  <si>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</si>
  <si>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</si>
  <si>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</si>
  <si>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</si>
  <si>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</si>
  <si>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</si>
  <si>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</si>
  <si>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</si>
  <si>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</si>
  <si>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</si>
  <si>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</si>
  <si>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</si>
  <si>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</si>
  <si>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</si>
  <si>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</si>
  <si>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</si>
  <si>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</si>
  <si>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</si>
  <si>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</si>
  <si>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</si>
  <si>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</si>
  <si>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</si>
  <si>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</si>
  <si>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</si>
  <si>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</si>
  <si>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</si>
  <si>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</si>
  <si>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</si>
  <si>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</si>
  <si>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</si>
  <si>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</si>
  <si>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</si>
  <si>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</si>
  <si>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</si>
  <si>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</si>
  <si>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</si>
  <si>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</si>
  <si>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</si>
  <si>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</si>
  <si>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</si>
  <si>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</si>
  <si>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</si>
  <si>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</si>
  <si>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</si>
  <si>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</si>
  <si>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</si>
  <si>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</si>
  <si>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</si>
  <si>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</si>
  <si>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</si>
  <si>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</si>
  <si>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</si>
  <si>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</si>
  <si>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</si>
  <si>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</si>
  <si>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</si>
  <si>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</si>
  <si>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</si>
  <si>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</si>
  <si>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</si>
  <si>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</si>
  <si>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</si>
  <si>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</si>
  <si>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</si>
  <si>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</si>
  <si>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</si>
  <si>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</si>
  <si>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</si>
  <si>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</si>
  <si>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</si>
  <si>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</si>
  <si>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</si>
  <si>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</si>
  <si>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</si>
  <si>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</si>
  <si>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</si>
  <si>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</si>
  <si>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</si>
  <si>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</si>
  <si>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</si>
  <si>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</si>
  <si>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</si>
  <si>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</si>
  <si>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</si>
  <si>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</si>
  <si>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</si>
  <si>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</si>
  <si>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</si>
  <si>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</si>
  <si>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</si>
  <si>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</si>
  <si>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</si>
  <si>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</si>
  <si>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</si>
  <si>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</si>
  <si>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</si>
  <si>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</si>
  <si>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</si>
  <si>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</si>
  <si>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</si>
  <si>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</si>
  <si>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</si>
  <si>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</si>
  <si>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</si>
  <si>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</si>
  <si>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</si>
  <si>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</si>
  <si>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</si>
  <si>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</si>
  <si>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</si>
  <si>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</si>
  <si>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</si>
  <si>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</si>
  <si>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</si>
  <si>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</si>
  <si>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</si>
  <si>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</si>
  <si>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</si>
  <si>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</si>
  <si>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</si>
  <si>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</si>
  <si>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</si>
  <si>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</si>
  <si>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</si>
  <si>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</si>
  <si>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</si>
  <si>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</si>
  <si>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</si>
  <si>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</si>
  <si>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</si>
  <si>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</si>
  <si>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</si>
  <si>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</si>
  <si>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</si>
  <si>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</si>
  <si>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</si>
  <si>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</si>
  <si>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</si>
  <si>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</si>
  <si>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</si>
  <si>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</si>
  <si>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</si>
  <si>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</si>
  <si>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</si>
  <si>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</si>
  <si>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</si>
  <si>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</si>
  <si>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</si>
  <si>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</si>
  <si>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</si>
  <si>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</si>
  <si>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</si>
  <si>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</si>
  <si>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</si>
  <si>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</si>
  <si>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</si>
  <si>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</si>
  <si>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</si>
  <si>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</si>
  <si>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</si>
  <si>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</si>
  <si>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</si>
  <si>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</si>
  <si>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</si>
  <si>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</si>
  <si>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</si>
  <si>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</si>
  <si>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</si>
  <si>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</si>
  <si>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</si>
  <si>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</si>
  <si>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</si>
  <si>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</si>
  <si>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</si>
  <si>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</si>
  <si>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</si>
  <si>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</si>
  <si>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</si>
  <si>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</si>
  <si>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</si>
  <si>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</si>
  <si>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</si>
  <si>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</si>
  <si>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</si>
  <si>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</si>
  <si>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</si>
  <si>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</si>
  <si>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</si>
  <si>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</si>
  <si>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</si>
  <si>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</si>
  <si>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</si>
  <si>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</si>
  <si>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</si>
  <si>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</si>
  <si>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</si>
  <si>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</si>
  <si>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</si>
  <si>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</si>
  <si>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</si>
  <si>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</si>
  <si>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</si>
  <si>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</si>
  <si>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</si>
  <si>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</si>
  <si>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</si>
  <si>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</si>
  <si>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</si>
  <si>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</si>
  <si>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</si>
  <si>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</si>
  <si>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</si>
  <si>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</si>
  <si>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</si>
  <si>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</si>
  <si>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</si>
  <si>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</si>
  <si>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</si>
  <si>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</si>
  <si>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</si>
  <si>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</si>
  <si>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</si>
  <si>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</si>
  <si>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</si>
  <si>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</si>
  <si>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</si>
  <si>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</si>
  <si>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</si>
  <si>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</si>
  <si>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</si>
  <si>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</si>
  <si>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</si>
  <si>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</si>
  <si>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</si>
  <si>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</si>
  <si>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</si>
  <si>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</si>
  <si>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</si>
  <si>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</si>
  <si>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</si>
  <si>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</si>
  <si>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</si>
  <si>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</si>
  <si>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</si>
  <si>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</si>
  <si>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</si>
  <si>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</si>
  <si>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</si>
  <si>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</si>
  <si>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</si>
  <si>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</si>
  <si>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</si>
  <si>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</si>
  <si>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</si>
  <si>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</si>
  <si>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</si>
  <si>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</si>
  <si>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</si>
  <si>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</si>
  <si>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</si>
  <si>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</si>
  <si>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</si>
  <si>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</si>
  <si>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</si>
  <si>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</si>
  <si>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</si>
  <si>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</si>
  <si>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</si>
  <si>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</si>
  <si>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</si>
  <si>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</si>
  <si>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</si>
  <si>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</si>
  <si>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</si>
  <si>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</si>
  <si>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</si>
  <si>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</si>
  <si>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</si>
  <si>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</si>
  <si>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</si>
  <si>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</si>
  <si>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</si>
  <si>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</si>
  <si>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</si>
  <si>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</si>
  <si>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</si>
  <si>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</si>
  <si>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</si>
  <si>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</si>
  <si>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</si>
  <si>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</si>
  <si>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</si>
  <si>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</si>
  <si>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</si>
  <si>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</si>
  <si>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</si>
  <si>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</si>
  <si>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</si>
  <si>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</si>
  <si>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</si>
  <si>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</si>
  <si>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</si>
  <si>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</si>
  <si>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</si>
  <si>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</si>
  <si>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</si>
  <si>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</si>
  <si>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</si>
  <si>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</si>
  <si>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</si>
  <si>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</si>
  <si>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</si>
  <si>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</si>
  <si>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</si>
  <si>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</si>
  <si>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</si>
  <si>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</si>
  <si>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</si>
  <si>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</si>
  <si>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</si>
  <si>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</si>
  <si>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</si>
  <si>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</si>
  <si>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</si>
  <si>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</si>
  <si>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</si>
  <si>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</si>
  <si>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</si>
  <si>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</si>
  <si>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</si>
  <si>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</si>
  <si>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</si>
  <si>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</si>
  <si>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</si>
  <si>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</si>
  <si>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</si>
  <si>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</si>
  <si>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</si>
  <si>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</si>
  <si>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</si>
  <si>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</si>
  <si>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</si>
  <si>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</si>
  <si>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</si>
  <si>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</si>
  <si>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</si>
  <si>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</si>
  <si>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</si>
  <si>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</si>
  <si>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</si>
  <si>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</si>
  <si>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</si>
  <si>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</si>
  <si>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</si>
  <si>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</si>
  <si>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</si>
  <si>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</si>
  <si>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</si>
  <si>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</si>
  <si>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</si>
  <si>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</si>
  <si>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</si>
  <si>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</si>
  <si>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</si>
  <si>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</si>
  <si>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</si>
  <si>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</si>
  <si>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</si>
  <si>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</si>
  <si>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</si>
  <si>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</si>
  <si>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</si>
  <si>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</si>
  <si>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</si>
  <si>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</si>
  <si>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</si>
  <si>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</si>
  <si>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</si>
  <si>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</si>
  <si>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</si>
  <si>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</si>
  <si>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</si>
  <si>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</si>
  <si>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</si>
  <si>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</si>
  <si>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</si>
  <si>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</si>
  <si>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</si>
  <si>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</si>
  <si>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</si>
  <si>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</si>
  <si>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</si>
  <si>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</si>
  <si>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</si>
  <si>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</si>
  <si>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</si>
  <si>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</si>
  <si>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</si>
  <si>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</si>
  <si>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</si>
  <si>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</si>
  <si>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</si>
  <si>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</si>
  <si>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</si>
  <si>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</si>
  <si>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</si>
  <si>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</si>
  <si>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</si>
  <si>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</si>
  <si>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</si>
  <si>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</si>
  <si>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</si>
  <si>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</si>
  <si>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</si>
  <si>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</si>
  <si>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</si>
  <si>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</si>
  <si>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</si>
  <si>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</si>
  <si>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</si>
  <si>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</si>
  <si>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</si>
  <si>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</si>
  <si>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</si>
  <si>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</si>
  <si>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</si>
  <si>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</si>
  <si>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</si>
  <si>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</si>
  <si>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</si>
  <si>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</si>
  <si>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</si>
  <si>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</si>
  <si>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</si>
  <si>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</si>
  <si>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</si>
  <si>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</si>
  <si>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</si>
  <si>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</si>
  <si>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</si>
  <si>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</si>
  <si>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</si>
  <si>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</si>
  <si>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</si>
  <si>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</si>
  <si>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</si>
  <si>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</si>
  <si>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</si>
  <si>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</si>
  <si>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</si>
  <si>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</si>
  <si>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</si>
  <si>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</si>
  <si>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</si>
  <si>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</si>
  <si>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</si>
  <si>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</si>
  <si>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</si>
  <si>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</si>
  <si>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</si>
  <si>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</si>
  <si>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</si>
  <si>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</si>
  <si>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</si>
  <si>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</si>
  <si>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</si>
  <si>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</si>
  <si>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</si>
  <si>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</si>
  <si>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</si>
  <si>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</si>
  <si>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</si>
  <si>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</si>
  <si>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</si>
  <si>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</si>
  <si>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</si>
  <si>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</si>
  <si>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</si>
  <si>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</si>
  <si>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</si>
  <si>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</si>
  <si>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</si>
  <si>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</si>
  <si>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</si>
  <si>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</si>
  <si>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</si>
  <si>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</si>
  <si>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</si>
  <si>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</si>
  <si>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</si>
  <si>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</si>
  <si>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</si>
  <si>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</si>
  <si>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</si>
  <si>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</si>
  <si>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</si>
  <si>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</si>
  <si>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</si>
  <si>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</si>
  <si>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</si>
  <si>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</si>
  <si>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</si>
  <si>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</si>
  <si>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</si>
  <si>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</si>
  <si>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</si>
  <si>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</si>
  <si>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</si>
  <si>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</si>
  <si>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</si>
  <si>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</si>
  <si>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</si>
  <si>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</si>
  <si>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</si>
  <si>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</si>
  <si>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</si>
  <si>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</si>
  <si>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</si>
  <si>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</si>
  <si>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</si>
  <si>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</si>
  <si>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</si>
  <si>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</si>
  <si>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</si>
  <si>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</si>
  <si>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</si>
  <si>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</si>
  <si>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</si>
  <si>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</si>
  <si>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</si>
  <si>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</si>
  <si>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</si>
  <si>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</si>
  <si>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</si>
  <si>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</si>
  <si>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</si>
  <si>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</si>
  <si>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</si>
  <si>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</si>
  <si>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</si>
  <si>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</si>
  <si>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</si>
  <si>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</si>
  <si>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</si>
  <si>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</si>
  <si>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</si>
  <si>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</si>
  <si>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</si>
  <si>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</si>
  <si>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</si>
  <si>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</si>
  <si>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</si>
  <si>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</si>
  <si>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</si>
  <si>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</si>
  <si>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</si>
  <si>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</si>
  <si>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</si>
  <si>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</si>
  <si>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</si>
  <si>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</si>
  <si>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</si>
  <si>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</si>
  <si>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</si>
  <si>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</si>
  <si>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</si>
  <si>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</si>
  <si>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</si>
  <si>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</si>
  <si>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</si>
  <si>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</si>
  <si>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</si>
  <si>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</si>
  <si>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</si>
  <si>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</si>
  <si>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</si>
  <si>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</si>
  <si>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</si>
  <si>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</si>
  <si>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</si>
  <si>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</si>
  <si>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</si>
  <si>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</si>
  <si>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</si>
  <si>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</si>
  <si>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</si>
  <si>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</si>
  <si>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</si>
  <si>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</si>
  <si>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</si>
  <si>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</si>
  <si>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</si>
  <si>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</si>
  <si>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</si>
  <si>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</si>
  <si>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</si>
  <si>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</si>
  <si>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</si>
  <si>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</si>
  <si>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</si>
  <si>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</si>
  <si>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</si>
  <si>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</si>
  <si>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</si>
  <si>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</si>
  <si>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</si>
  <si>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</si>
  <si>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</si>
  <si>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</si>
  <si>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</si>
  <si>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</si>
  <si>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</si>
  <si>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</si>
  <si>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</si>
  <si>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</si>
  <si>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</si>
  <si>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</si>
  <si>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</si>
  <si>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</si>
  <si>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</si>
  <si>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</si>
  <si>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</si>
  <si>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</si>
  <si>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</si>
  <si>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</si>
  <si>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</si>
  <si>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</si>
  <si>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</si>
  <si>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</si>
  <si>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</si>
  <si>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</si>
  <si>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</si>
  <si>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</si>
  <si>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</si>
  <si>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</si>
  <si>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</si>
  <si>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</si>
  <si>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</si>
  <si>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</si>
  <si>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</si>
  <si>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</si>
  <si>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</si>
  <si>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</si>
  <si>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</si>
  <si>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</si>
  <si>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</si>
  <si>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</si>
  <si>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</si>
  <si>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</si>
  <si>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</si>
  <si>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</si>
  <si>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</si>
  <si>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</si>
  <si>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</si>
  <si>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</si>
  <si>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</si>
  <si>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</si>
  <si>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</si>
  <si>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</si>
  <si>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</si>
  <si>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</si>
  <si>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</si>
  <si>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</si>
  <si>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</si>
  <si>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</si>
  <si>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</si>
  <si>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</si>
  <si>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</si>
  <si>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</si>
  <si>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</si>
  <si>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</si>
  <si>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</si>
  <si>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</si>
  <si>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</si>
  <si>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</si>
  <si>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</si>
  <si>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</si>
  <si>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</si>
  <si>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</si>
  <si>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</si>
  <si>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</si>
  <si>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</si>
  <si>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</si>
  <si>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</si>
  <si>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</si>
  <si>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</si>
  <si>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</si>
  <si>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</si>
  <si>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</si>
  <si>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</si>
  <si>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</si>
  <si>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</si>
  <si>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</si>
  <si>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</si>
  <si>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</si>
  <si>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</si>
  <si>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</si>
  <si>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</si>
  <si>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</si>
  <si>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</si>
  <si>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</si>
  <si>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</si>
  <si>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</si>
  <si>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</si>
  <si>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</si>
  <si>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</si>
  <si>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</si>
  <si>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</si>
  <si>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</si>
  <si>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</si>
  <si>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</si>
  <si>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</si>
  <si>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</si>
  <si>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</si>
  <si>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</si>
  <si>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</si>
  <si>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</si>
  <si>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</si>
  <si>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</si>
  <si>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</si>
  <si>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</si>
  <si>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</si>
  <si>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</si>
  <si>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</si>
  <si>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</si>
  <si>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</si>
  <si>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</si>
  <si>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</si>
  <si>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</si>
  <si>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</si>
  <si>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</si>
  <si>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</si>
  <si>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</si>
  <si>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</si>
  <si>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</si>
  <si>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</si>
  <si>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</si>
  <si>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</si>
  <si>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</si>
  <si>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</si>
  <si>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</si>
  <si>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</si>
  <si>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</si>
  <si>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</si>
  <si>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</si>
  <si>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</si>
  <si>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</si>
  <si>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</si>
  <si>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</si>
  <si>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</si>
  <si>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</si>
  <si>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</si>
  <si>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</si>
  <si>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</si>
  <si>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</si>
  <si>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</si>
  <si>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</si>
  <si>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</si>
  <si>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</si>
  <si>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</si>
  <si>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</si>
  <si>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</si>
  <si>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</si>
  <si>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</si>
  <si>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</si>
  <si>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</si>
  <si>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</si>
  <si>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</si>
  <si>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</si>
  <si>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</si>
  <si>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</si>
  <si>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</si>
  <si>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</si>
  <si>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</si>
  <si>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</si>
  <si>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</si>
  <si>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</si>
  <si>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</si>
  <si>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</si>
  <si>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</si>
  <si>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</si>
  <si>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</si>
  <si>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</si>
  <si>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</si>
  <si>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</si>
  <si>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</si>
  <si>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</si>
  <si>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</si>
  <si>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</si>
  <si>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</si>
  <si>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</si>
  <si>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</si>
  <si>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</si>
  <si>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</si>
  <si>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</si>
  <si>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</si>
  <si>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</si>
  <si>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</si>
  <si>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</si>
  <si>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</si>
  <si>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</si>
  <si>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</si>
  <si>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</si>
  <si>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</si>
  <si>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</si>
  <si>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</si>
  <si>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</si>
  <si>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</si>
  <si>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</si>
  <si>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</si>
  <si>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</si>
  <si>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</si>
  <si>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</si>
  <si>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</si>
  <si>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</si>
  <si>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</si>
  <si>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</si>
  <si>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</si>
  <si>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</si>
  <si>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</si>
  <si>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</si>
  <si>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</si>
  <si>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</si>
  <si>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</si>
  <si>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</si>
  <si>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</si>
  <si>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</si>
  <si>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</si>
  <si>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</si>
  <si>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</si>
  <si>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</si>
  <si>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</si>
  <si>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</si>
  <si>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</si>
  <si>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</si>
  <si>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</si>
  <si>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</si>
  <si>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</si>
  <si>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</si>
  <si>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</si>
  <si>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</si>
  <si>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</si>
  <si>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</si>
  <si>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</si>
  <si>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</si>
  <si>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</si>
  <si>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</si>
  <si>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</si>
  <si>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</si>
  <si>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</si>
  <si>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</si>
  <si>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</si>
  <si>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</si>
  <si>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</si>
  <si>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</si>
  <si>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</si>
  <si>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</si>
  <si>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</si>
  <si>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</si>
  <si>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</si>
  <si>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</si>
  <si>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</si>
  <si>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</si>
  <si>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</si>
  <si>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</si>
  <si>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</si>
  <si>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</si>
  <si>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</si>
  <si>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</si>
  <si>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</si>
  <si>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</si>
  <si>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</si>
  <si>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</si>
  <si>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</si>
  <si>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</si>
  <si>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</si>
  <si>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</si>
  <si>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</si>
  <si>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</si>
  <si>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</si>
  <si>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</si>
  <si>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</si>
  <si>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</si>
  <si>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</si>
  <si>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</si>
  <si>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</si>
  <si>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</si>
  <si>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</si>
  <si>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</si>
  <si>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</si>
  <si>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</si>
  <si>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</si>
  <si>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</si>
  <si>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</si>
  <si>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</si>
  <si>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</si>
  <si>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</si>
  <si>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</si>
  <si>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</si>
  <si>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</si>
  <si>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</si>
  <si>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</si>
  <si>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</si>
  <si>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</si>
  <si>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</si>
  <si>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</si>
  <si>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</si>
  <si>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</si>
  <si>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</si>
  <si>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</si>
  <si>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</si>
  <si>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</si>
  <si>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</si>
  <si>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</si>
  <si>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</si>
  <si>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</si>
  <si>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</si>
  <si>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</si>
  <si>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</si>
  <si>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</si>
  <si>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</si>
  <si>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</si>
  <si>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</si>
  <si>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</si>
  <si>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</si>
  <si>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</si>
  <si>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</si>
  <si>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</si>
  <si>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</si>
  <si>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</si>
  <si>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</si>
  <si>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</si>
  <si>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</si>
  <si>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</si>
  <si>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</si>
  <si>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</si>
  <si>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</si>
  <si>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</si>
  <si>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</si>
  <si>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</si>
  <si>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</si>
  <si>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</si>
  <si>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</si>
  <si>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</si>
  <si>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</si>
  <si>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</si>
  <si>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</si>
  <si>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</si>
  <si>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</si>
  <si>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</si>
  <si>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</si>
  <si>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</si>
  <si>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</si>
  <si>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</si>
  <si>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</si>
  <si>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</si>
  <si>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</si>
  <si>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</si>
  <si>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</si>
  <si>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</si>
  <si>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</si>
  <si>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</si>
  <si>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</si>
  <si>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</si>
  <si>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</si>
  <si>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</si>
  <si>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</si>
  <si>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</si>
  <si>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</si>
  <si>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</si>
  <si>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</si>
  <si>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</si>
  <si>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</si>
  <si>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</si>
  <si>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</si>
  <si>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</si>
  <si>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</si>
  <si>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</si>
  <si>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</si>
  <si>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</si>
  <si>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</si>
  <si>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</si>
  <si>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</si>
  <si>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</si>
  <si>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</si>
  <si>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</si>
  <si>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</si>
  <si>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</si>
  <si>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</si>
  <si>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</si>
  <si>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</si>
  <si>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</si>
  <si>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</si>
  <si>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</si>
  <si>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</si>
  <si>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</si>
  <si>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</si>
  <si>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</si>
  <si>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</si>
  <si>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</si>
  <si>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</si>
  <si>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</si>
  <si>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</si>
  <si>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</si>
  <si>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</si>
  <si>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</si>
  <si>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</si>
  <si>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</si>
  <si>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</si>
  <si>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</si>
  <si>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</si>
  <si>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</si>
  <si>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</si>
  <si>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</si>
  <si>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</si>
  <si>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</si>
  <si>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</si>
  <si>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</si>
  <si>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</si>
  <si>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</si>
  <si>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</si>
  <si>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</si>
  <si>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</si>
  <si>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</si>
  <si>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</si>
  <si>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</si>
  <si>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</si>
  <si>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</si>
  <si>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</si>
  <si>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</si>
  <si>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</si>
  <si>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</si>
  <si>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</si>
  <si>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</si>
  <si>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</si>
  <si>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</si>
  <si>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</si>
  <si>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</si>
  <si>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</si>
  <si>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</si>
  <si>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</si>
  <si>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</si>
  <si>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</si>
  <si>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</si>
  <si>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</si>
  <si>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</si>
  <si>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</si>
  <si>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</si>
  <si>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</si>
  <si>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</si>
  <si>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</si>
  <si>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</si>
  <si>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</si>
  <si>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</si>
  <si>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</si>
  <si>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</si>
  <si>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</si>
  <si>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</si>
  <si>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</si>
  <si>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</si>
  <si>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</si>
  <si>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</si>
  <si>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</si>
  <si>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</si>
  <si>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</si>
  <si>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</si>
  <si>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</si>
  <si>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</si>
  <si>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</si>
  <si>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</si>
  <si>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</si>
  <si>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</si>
  <si>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</si>
  <si>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</si>
  <si>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</si>
  <si>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</si>
  <si>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</si>
  <si>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</si>
  <si>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</si>
  <si>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</si>
  <si>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</si>
  <si>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</si>
  <si>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</si>
  <si>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</si>
  <si>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</si>
  <si>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</si>
  <si>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</si>
  <si>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</si>
  <si>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</si>
  <si>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</si>
  <si>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</si>
  <si>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</si>
  <si>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</si>
  <si>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</si>
  <si>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</si>
  <si>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</si>
  <si>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</si>
  <si>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</si>
  <si>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</si>
  <si>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</si>
  <si>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</si>
  <si>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</si>
  <si>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</si>
  <si>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</si>
  <si>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</si>
  <si>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</si>
  <si>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</si>
  <si>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</si>
  <si>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</si>
  <si>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</si>
  <si>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</si>
  <si>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</si>
  <si>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</si>
  <si>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</si>
  <si>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</si>
  <si>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</si>
  <si>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</si>
  <si>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</si>
  <si>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</si>
  <si>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</si>
  <si>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</si>
  <si>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</si>
  <si>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</si>
  <si>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</si>
  <si>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</si>
  <si>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</si>
  <si>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</si>
  <si>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</si>
  <si>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</si>
  <si>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</si>
  <si>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</si>
  <si>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</si>
  <si>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</si>
  <si>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</si>
  <si>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</si>
  <si>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</si>
  <si>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</si>
  <si>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</si>
  <si>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</si>
  <si>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</si>
  <si>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</si>
  <si>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</si>
  <si>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</si>
  <si>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</si>
  <si>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</si>
  <si>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</si>
  <si>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</si>
  <si>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</si>
  <si>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</si>
  <si>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</si>
  <si>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</si>
  <si>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</si>
  <si>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</si>
  <si>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</si>
  <si>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</si>
  <si>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</si>
  <si>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</si>
  <si>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</si>
  <si>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</si>
  <si>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</si>
  <si>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</si>
  <si>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</si>
  <si>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</si>
  <si>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</si>
  <si>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</si>
  <si>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</si>
  <si>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</si>
  <si>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</si>
  <si>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</si>
  <si>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</si>
  <si>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</si>
  <si>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</si>
  <si>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</si>
  <si>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</si>
  <si>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</si>
  <si>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</si>
  <si>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</si>
  <si>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</si>
  <si>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</si>
  <si>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</si>
  <si>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</si>
  <si>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</si>
  <si>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</si>
  <si>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</si>
  <si>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</si>
  <si>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</si>
  <si>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</si>
  <si>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</si>
  <si>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</si>
  <si>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</si>
  <si>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</si>
  <si>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</si>
  <si>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</si>
  <si>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</si>
  <si>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</si>
  <si>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</si>
  <si>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</si>
  <si>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</si>
  <si>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</si>
  <si>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</si>
  <si>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</si>
  <si>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</si>
  <si>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</si>
  <si>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</si>
  <si>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</si>
  <si>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</si>
  <si>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</si>
  <si>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</si>
  <si>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</si>
  <si>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</si>
  <si>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</si>
  <si>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</si>
  <si>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</si>
  <si>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</si>
  <si>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</si>
  <si>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</si>
  <si>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</si>
  <si>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</si>
  <si>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</si>
  <si>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</si>
  <si>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</si>
  <si>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</si>
  <si>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</si>
  <si>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</si>
  <si>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</si>
  <si>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</si>
  <si>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</si>
  <si>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</si>
  <si>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</si>
  <si>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</si>
  <si>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</si>
  <si>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</si>
  <si>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</si>
  <si>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</si>
  <si>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</si>
  <si>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</si>
  <si>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</si>
  <si>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</si>
  <si>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</si>
  <si>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</si>
  <si>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</si>
  <si>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</si>
  <si>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</si>
  <si>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</si>
  <si>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</si>
  <si>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</si>
  <si>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</si>
  <si>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</si>
  <si>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</si>
  <si>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</si>
  <si>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</si>
  <si>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</si>
  <si>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</si>
  <si>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</si>
  <si>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</si>
  <si>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</si>
  <si>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</si>
  <si>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</si>
  <si>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</si>
  <si>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</si>
  <si>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</si>
  <si>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</si>
  <si>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</si>
  <si>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</si>
  <si>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</si>
  <si>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</si>
  <si>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</si>
  <si>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</si>
  <si>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</si>
  <si>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</si>
  <si>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</si>
  <si>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</si>
  <si>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</si>
  <si>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</si>
  <si>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</si>
  <si>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</si>
  <si>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</si>
  <si>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</si>
  <si>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</si>
  <si>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</si>
  <si>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</si>
  <si>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</si>
  <si>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</si>
  <si>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</si>
  <si>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</si>
  <si>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</si>
  <si>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</si>
  <si>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</si>
  <si>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</si>
  <si>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</si>
  <si>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</si>
  <si>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</si>
  <si>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</si>
  <si>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</si>
  <si>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</si>
  <si>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</si>
  <si>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</si>
  <si>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</si>
  <si>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</si>
  <si>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</si>
  <si>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</si>
  <si>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</si>
  <si>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</si>
  <si>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</si>
  <si>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</si>
  <si>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</si>
  <si>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</si>
  <si>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</si>
  <si>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</si>
  <si>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</si>
  <si>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</si>
  <si>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</si>
  <si>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</si>
  <si>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</si>
  <si>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</si>
  <si>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</si>
  <si>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</si>
  <si>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</si>
  <si>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</si>
  <si>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</si>
  <si>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</si>
  <si>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</si>
  <si>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</si>
  <si>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</si>
  <si>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</si>
  <si>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</si>
  <si>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</si>
  <si>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</si>
  <si>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</si>
  <si>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</si>
  <si>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</si>
  <si>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</si>
  <si>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</si>
  <si>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</si>
  <si>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</si>
  <si>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</si>
  <si>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</si>
  <si>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</si>
  <si>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</si>
  <si>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</si>
  <si>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</si>
  <si>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</si>
  <si>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</si>
  <si>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</si>
  <si>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</si>
  <si>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</si>
  <si>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</si>
  <si>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</si>
  <si>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</si>
  <si>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</si>
  <si>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</si>
  <si>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</si>
  <si>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</si>
  <si>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</si>
  <si>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</si>
  <si>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</si>
  <si>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</si>
  <si>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</si>
  <si>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</si>
  <si>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</si>
  <si>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</si>
  <si>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</si>
  <si>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</si>
  <si>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</si>
  <si>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</si>
  <si>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</si>
  <si>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</si>
  <si>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</si>
  <si>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</si>
  <si>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</si>
  <si>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</si>
  <si>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</si>
  <si>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</si>
  <si>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</si>
  <si>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</si>
  <si>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</si>
  <si>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</si>
  <si>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</si>
  <si>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</si>
  <si>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</si>
  <si>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</si>
  <si>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</si>
  <si>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</si>
  <si>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</si>
  <si>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</si>
  <si>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</si>
  <si>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</si>
  <si>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</si>
  <si>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</si>
  <si>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</si>
  <si>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</si>
  <si>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</si>
  <si>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</si>
  <si>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</si>
  <si>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</si>
  <si>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</si>
  <si>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</si>
  <si>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</si>
  <si>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</si>
  <si>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</si>
  <si>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</si>
  <si>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</si>
  <si>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</si>
  <si>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</si>
  <si>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</si>
  <si>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</si>
  <si>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</si>
  <si>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</si>
  <si>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</si>
  <si>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</si>
  <si>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</si>
  <si>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</si>
  <si>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</si>
  <si>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</si>
  <si>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</si>
  <si>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</si>
  <si>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</si>
  <si>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</si>
  <si>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</si>
  <si>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</si>
  <si>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</si>
  <si>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</si>
  <si>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</si>
  <si>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</si>
  <si>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</si>
  <si>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</si>
  <si>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</si>
  <si>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</si>
  <si>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</si>
  <si>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</si>
  <si>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</si>
  <si>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</si>
  <si>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</si>
  <si>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</si>
  <si>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</si>
  <si>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</si>
  <si>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</si>
  <si>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</si>
  <si>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</si>
  <si>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</si>
  <si>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</si>
  <si>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</si>
  <si>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</si>
  <si>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</si>
  <si>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</si>
  <si>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</si>
  <si>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</si>
  <si>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</si>
  <si>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</si>
  <si>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</si>
  <si>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</si>
  <si>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</si>
  <si>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</si>
  <si>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</si>
  <si>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</si>
  <si>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</si>
  <si>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</si>
  <si>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</si>
  <si>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</si>
  <si>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</si>
  <si>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</si>
  <si>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</si>
  <si>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</si>
  <si>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</si>
  <si>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</si>
  <si>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</si>
  <si>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</si>
  <si>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</si>
  <si>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</si>
  <si>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</si>
  <si>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</si>
  <si>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</si>
  <si>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</si>
  <si>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</si>
  <si>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</si>
  <si>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</si>
  <si>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</si>
  <si>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</si>
  <si>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</si>
  <si>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</si>
  <si>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</si>
  <si>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</si>
  <si>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</si>
  <si>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</si>
  <si>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</si>
  <si>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</si>
  <si>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</si>
  <si>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</si>
  <si>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</si>
  <si>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</si>
  <si>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</si>
  <si>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</si>
  <si>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</si>
  <si>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</si>
  <si>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</si>
  <si>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</si>
  <si>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</si>
  <si>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</si>
  <si>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</si>
  <si>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</si>
  <si>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</si>
  <si>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</si>
  <si>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</si>
  <si>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</si>
  <si>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</si>
  <si>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</si>
  <si>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</si>
  <si>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</si>
  <si>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</si>
  <si>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</si>
  <si>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</si>
  <si>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</si>
  <si>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</si>
  <si>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</si>
  <si>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</si>
  <si>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</si>
  <si>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</si>
  <si>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</si>
  <si>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</si>
  <si>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</si>
  <si>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</si>
  <si>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</si>
  <si>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</si>
  <si>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</si>
  <si>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</si>
  <si>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</si>
  <si>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</si>
  <si>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</si>
  <si>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</si>
  <si>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</si>
  <si>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</si>
  <si>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</si>
  <si>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</si>
  <si>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</si>
  <si>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</si>
  <si>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</si>
  <si>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</si>
  <si>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</si>
  <si>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</si>
  <si>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</si>
  <si>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</si>
  <si>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</si>
  <si>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</si>
  <si>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</si>
  <si>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</si>
  <si>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</si>
  <si>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</si>
  <si>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</si>
  <si>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</si>
  <si>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</si>
  <si>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</si>
  <si>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</si>
  <si>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</si>
  <si>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</si>
  <si>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</si>
  <si>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</si>
  <si>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</si>
  <si>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</si>
  <si>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</si>
  <si>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</si>
  <si>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</si>
  <si>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</si>
  <si>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</si>
  <si>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</si>
  <si>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</si>
  <si>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</si>
  <si>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</si>
  <si>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</si>
  <si>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</si>
  <si>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</si>
  <si>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</si>
  <si>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</si>
  <si>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</si>
  <si>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</si>
  <si>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</si>
  <si>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</si>
  <si>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</si>
  <si>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</si>
  <si>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</si>
  <si>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</si>
  <si>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</si>
  <si>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</si>
  <si>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</si>
  <si>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</si>
  <si>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</si>
  <si>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</si>
  <si>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</si>
  <si>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</si>
  <si>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</si>
  <si>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</si>
  <si>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</si>
  <si>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</si>
  <si>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</si>
  <si>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</si>
  <si>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</si>
  <si>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</si>
  <si>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</si>
  <si>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</si>
  <si>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</si>
  <si>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</si>
  <si>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</si>
  <si>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</si>
  <si>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</si>
  <si>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</si>
  <si>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</si>
  <si>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</si>
  <si>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</si>
  <si>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</si>
  <si>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</si>
  <si>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</si>
  <si>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</si>
  <si>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</si>
  <si>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</si>
  <si>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</si>
  <si>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</si>
  <si>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</si>
  <si>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</si>
  <si>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</si>
  <si>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</si>
  <si>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</si>
  <si>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</si>
  <si>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</si>
  <si>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</si>
  <si>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</si>
  <si>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</si>
  <si>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</si>
  <si>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</si>
  <si>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</si>
  <si>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</si>
  <si>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</si>
  <si>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</si>
  <si>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</si>
  <si>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</si>
  <si>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</si>
  <si>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</si>
  <si>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</si>
  <si>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</si>
  <si>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</si>
  <si>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</si>
  <si>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</si>
  <si>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</si>
  <si>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</si>
  <si>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</si>
  <si>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</si>
  <si>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</si>
  <si>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</si>
  <si>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</si>
  <si>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</si>
  <si>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</si>
  <si>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</si>
  <si>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</si>
  <si>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</si>
  <si>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</si>
  <si>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</si>
  <si>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</si>
  <si>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</si>
  <si>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</si>
  <si>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</si>
  <si>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</si>
  <si>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</si>
  <si>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</si>
  <si>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</si>
  <si>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</si>
  <si>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</si>
  <si>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</si>
  <si>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</si>
  <si>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</si>
  <si>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</si>
  <si>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</si>
  <si>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</si>
  <si>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</si>
  <si>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</si>
  <si>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</si>
  <si>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</si>
  <si>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</si>
  <si>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</si>
  <si>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</si>
  <si>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</si>
  <si>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</si>
  <si>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</si>
  <si>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</si>
  <si>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</si>
  <si>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</si>
  <si>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</si>
  <si>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</si>
  <si>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</si>
  <si>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</si>
  <si>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</si>
  <si>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</si>
  <si>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</si>
  <si>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</si>
  <si>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</si>
  <si>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</si>
  <si>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</si>
  <si>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</si>
  <si>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</si>
  <si>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</si>
  <si>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</si>
  <si>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</si>
  <si>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</si>
  <si>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</si>
  <si>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</si>
  <si>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</si>
  <si>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</si>
  <si>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</si>
  <si>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</si>
  <si>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</si>
  <si>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</si>
  <si>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</si>
  <si>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</si>
  <si>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</si>
  <si>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</si>
  <si>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</si>
  <si>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</si>
  <si>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</si>
  <si>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</si>
  <si>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</si>
  <si>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</si>
  <si>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</si>
  <si>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</si>
  <si>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</si>
  <si>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</si>
  <si>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</si>
  <si>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</si>
  <si>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</si>
  <si>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</si>
  <si>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</si>
  <si>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</si>
  <si>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</si>
  <si>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</si>
  <si>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</si>
  <si>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</si>
  <si>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</si>
  <si>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</si>
  <si>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</si>
  <si>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</si>
  <si>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</si>
  <si>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</si>
  <si>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</si>
  <si>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</si>
  <si>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</si>
  <si>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</si>
  <si>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</si>
  <si>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</si>
  <si>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</si>
  <si>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</si>
  <si>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</si>
  <si>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</si>
  <si>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</si>
  <si>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</si>
  <si>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</si>
  <si>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</si>
  <si>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</si>
  <si>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</si>
  <si>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</si>
  <si>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</si>
  <si>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</si>
  <si>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</si>
  <si>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</si>
  <si>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</si>
  <si>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</si>
  <si>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</si>
  <si>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</si>
  <si>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</si>
  <si>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</si>
  <si>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</si>
  <si>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</si>
  <si>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</si>
  <si>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</si>
  <si>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</si>
  <si>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</si>
  <si>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</si>
  <si>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</si>
  <si>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</si>
  <si>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</si>
  <si>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</si>
  <si>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</si>
  <si>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</si>
  <si>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</si>
  <si>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</si>
  <si>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</si>
  <si>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</si>
  <si>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</si>
  <si>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</si>
  <si>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</si>
  <si>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</si>
  <si>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</si>
  <si>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</si>
  <si>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</si>
  <si>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</si>
  <si>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</si>
  <si>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</si>
  <si>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</si>
  <si>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</si>
  <si>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</si>
  <si>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</si>
  <si>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</si>
  <si>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</si>
  <si>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</si>
  <si>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</si>
  <si>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</si>
  <si>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</si>
  <si>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</si>
  <si>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</si>
  <si>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</si>
  <si>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</si>
  <si>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</si>
  <si>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</si>
  <si>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</si>
  <si>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</si>
  <si>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</si>
  <si>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</si>
  <si>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</si>
  <si>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</si>
  <si>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</si>
  <si>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</si>
  <si>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</si>
  <si>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</si>
  <si>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</si>
  <si>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</si>
  <si>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</si>
  <si>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</si>
  <si>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</si>
  <si>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</si>
  <si>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</si>
  <si>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</si>
  <si>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</si>
  <si>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</si>
  <si>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</si>
  <si>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</si>
  <si>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</si>
  <si>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</si>
  <si>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</si>
  <si>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</si>
  <si>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</si>
  <si>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</si>
  <si>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</si>
  <si>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</si>
  <si>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</si>
  <si>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</si>
  <si>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</si>
  <si>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</si>
  <si>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</si>
  <si>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</si>
  <si>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</si>
  <si>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</si>
  <si>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</si>
  <si>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</si>
  <si>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</si>
  <si>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</si>
  <si>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</si>
  <si>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</si>
  <si>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</si>
  <si>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</si>
  <si>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</si>
  <si>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</si>
  <si>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</si>
  <si>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</si>
  <si>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</si>
  <si>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</si>
  <si>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</si>
  <si>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</si>
  <si>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</si>
  <si>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</si>
  <si>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</si>
  <si>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</si>
  <si>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</si>
  <si>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</si>
  <si>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</si>
  <si>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</si>
  <si>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</si>
  <si>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</si>
  <si>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</si>
  <si>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</si>
  <si>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</si>
  <si>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</si>
  <si>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</si>
  <si>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</si>
  <si>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</si>
  <si>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</si>
  <si>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</si>
  <si>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</si>
  <si>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</si>
  <si>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</si>
  <si>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</si>
  <si>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</si>
  <si>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</si>
  <si>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</si>
  <si>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</si>
  <si>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</si>
  <si>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</si>
  <si>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</si>
  <si>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</si>
  <si>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</si>
  <si>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</si>
  <si>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</si>
  <si>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</si>
  <si>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</si>
  <si>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</si>
  <si>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</si>
  <si>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</si>
  <si>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</si>
  <si>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</si>
  <si>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</si>
  <si>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</si>
  <si>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</si>
  <si>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</si>
  <si>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</si>
  <si>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</si>
  <si>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</si>
  <si>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</si>
  <si>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</si>
  <si>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</si>
  <si>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</si>
  <si>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</si>
  <si>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</si>
  <si>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</si>
  <si>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</si>
  <si>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</si>
  <si>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</si>
  <si>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</si>
  <si>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</si>
  <si>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</si>
  <si>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</si>
  <si>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</si>
  <si>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</si>
  <si>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</si>
  <si>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</si>
  <si>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</si>
  <si>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</si>
  <si>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</si>
  <si>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</si>
  <si>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</si>
  <si>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</si>
  <si>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</si>
  <si>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</si>
  <si>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</si>
  <si>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</si>
  <si>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</si>
  <si>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</si>
  <si>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</si>
  <si>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</si>
  <si>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</si>
  <si>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</si>
  <si>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</si>
  <si>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</si>
  <si>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</si>
  <si>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</si>
  <si>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</si>
  <si>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</si>
  <si>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</si>
  <si>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</si>
  <si>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</si>
  <si>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</si>
  <si>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</si>
  <si>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</si>
  <si>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</si>
  <si>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</si>
  <si>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</si>
  <si>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</si>
  <si>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</si>
  <si>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</si>
  <si>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</si>
  <si>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</si>
  <si>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</si>
  <si>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</si>
  <si>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</si>
  <si>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</si>
  <si>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</si>
  <si>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</si>
  <si>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</si>
  <si>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</si>
  <si>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</si>
  <si>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</si>
  <si>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</si>
  <si>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</si>
  <si>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</si>
  <si>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</si>
  <si>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</si>
  <si>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</si>
  <si>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</si>
  <si>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</si>
  <si>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</si>
  <si>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</si>
  <si>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</si>
  <si>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</si>
  <si>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</si>
  <si>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</si>
  <si>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</si>
  <si>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</si>
  <si>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</si>
  <si>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</si>
  <si>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</si>
  <si>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</si>
  <si>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</si>
  <si>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</si>
  <si>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</si>
  <si>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</si>
  <si>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</si>
  <si>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</si>
  <si>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</si>
  <si>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</si>
  <si>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</si>
  <si>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</si>
  <si>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</si>
  <si>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</si>
  <si>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</si>
  <si>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</si>
  <si>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</si>
  <si>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</si>
  <si>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</si>
  <si>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</si>
  <si>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</si>
  <si>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</si>
  <si>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</si>
  <si>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</si>
  <si>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</si>
  <si>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</si>
  <si>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</si>
  <si>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</si>
  <si>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</si>
  <si>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</si>
  <si>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</si>
  <si>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</si>
  <si>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</si>
  <si>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</si>
  <si>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</si>
  <si>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</si>
  <si>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</si>
  <si>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</si>
  <si>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</si>
  <si>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</si>
  <si>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</si>
  <si>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</si>
  <si>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</si>
  <si>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</si>
  <si>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</si>
  <si>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</si>
  <si>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</si>
  <si>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</si>
  <si>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</si>
  <si>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</si>
  <si>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</si>
  <si>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</si>
  <si>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</si>
  <si>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</si>
  <si>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</si>
  <si>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</si>
  <si>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</si>
  <si>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</si>
  <si>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</si>
  <si>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</si>
  <si>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</si>
  <si>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</si>
  <si>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</si>
  <si>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</si>
  <si>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</si>
  <si>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</si>
  <si>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</si>
  <si>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</si>
  <si>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</si>
  <si>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</si>
  <si>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</si>
  <si>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</si>
  <si>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</si>
  <si>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</si>
  <si>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</si>
  <si>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</si>
  <si>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</si>
  <si>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</si>
  <si>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</si>
  <si>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</si>
  <si>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</si>
  <si>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</si>
  <si>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</si>
  <si>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</si>
  <si>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</si>
  <si>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</si>
  <si>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</si>
  <si>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</si>
  <si>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</si>
  <si>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</si>
  <si>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</si>
  <si>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</si>
  <si>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</si>
  <si>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</si>
  <si>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</si>
  <si>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</si>
  <si>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</si>
  <si>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</si>
  <si>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</si>
  <si>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</si>
  <si>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</si>
  <si>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</si>
  <si>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</si>
  <si>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</si>
  <si>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</si>
  <si>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</si>
  <si>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</si>
  <si>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</si>
  <si>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</si>
  <si>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</si>
  <si>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</si>
  <si>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</si>
  <si>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</si>
  <si>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</si>
  <si>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</si>
  <si>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</si>
  <si>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</si>
  <si>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</si>
  <si>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</si>
  <si>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</si>
  <si>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</si>
  <si>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</si>
  <si>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</si>
  <si>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</si>
  <si>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</si>
  <si>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</si>
  <si>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</si>
  <si>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</si>
  <si>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</si>
  <si>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</si>
  <si>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</si>
  <si>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</si>
  <si>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</si>
  <si>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</si>
  <si>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</si>
  <si>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</si>
  <si>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</si>
  <si>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</si>
  <si>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</si>
  <si>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</si>
  <si>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</si>
  <si>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</si>
  <si>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</si>
  <si>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</si>
  <si>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</si>
  <si>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</si>
  <si>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</si>
  <si>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</si>
  <si>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</si>
  <si>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</si>
  <si>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</si>
  <si>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</si>
  <si>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</si>
  <si>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</si>
  <si>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</si>
  <si>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</si>
  <si>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</si>
  <si>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</si>
  <si>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</si>
  <si>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</si>
  <si>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</si>
  <si>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</si>
  <si>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</si>
  <si>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</si>
  <si>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</si>
  <si>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</si>
  <si>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</si>
  <si>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</si>
  <si>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</si>
  <si>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</si>
  <si>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</si>
  <si>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</si>
  <si>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</si>
  <si>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</si>
  <si>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</si>
  <si>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</si>
  <si>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</si>
  <si>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</si>
  <si>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</si>
  <si>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</si>
  <si>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</si>
  <si>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</si>
  <si>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</si>
  <si>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</si>
  <si>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</si>
  <si>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</si>
  <si>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</si>
  <si>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</si>
  <si>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</si>
  <si>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</si>
  <si>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</si>
  <si>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</si>
  <si>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</si>
  <si>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</si>
  <si>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</si>
  <si>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</si>
  <si>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</si>
  <si>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</si>
  <si>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</si>
  <si>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</si>
  <si>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</si>
  <si>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</si>
  <si>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</si>
  <si>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</si>
  <si>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</si>
  <si>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</si>
  <si>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</si>
  <si>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</si>
  <si>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</si>
  <si>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</si>
  <si>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</si>
  <si>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</si>
  <si>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</si>
  <si>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</si>
  <si>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</si>
  <si>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</si>
  <si>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</si>
  <si>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</si>
  <si>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</si>
  <si>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</si>
  <si>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</si>
  <si>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</si>
  <si>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</si>
  <si>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</si>
  <si>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</si>
  <si>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</si>
  <si>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</si>
  <si>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</si>
  <si>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</si>
  <si>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</si>
  <si>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</si>
  <si>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</si>
  <si>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</si>
  <si>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</si>
  <si>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</si>
  <si>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</si>
  <si>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</si>
  <si>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</si>
  <si>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</si>
  <si>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</si>
  <si>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</si>
  <si>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</si>
  <si>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</si>
  <si>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</si>
  <si>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</si>
  <si>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</si>
  <si>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</si>
  <si>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</si>
  <si>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</si>
  <si>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</si>
  <si>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</si>
  <si>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</si>
  <si>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</si>
  <si>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</si>
  <si>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</si>
  <si>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</si>
  <si>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</si>
  <si>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</si>
  <si>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</si>
  <si>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</si>
  <si>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</si>
  <si>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</si>
  <si>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</si>
  <si>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</si>
  <si>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</si>
  <si>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</si>
  <si>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</si>
  <si>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</si>
  <si>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</si>
  <si>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</si>
  <si>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</si>
  <si>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</si>
  <si>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</si>
  <si>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</si>
  <si>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</si>
  <si>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</si>
  <si>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</si>
  <si>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</si>
  <si>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</si>
  <si>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</si>
  <si>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</si>
  <si>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</si>
  <si>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</si>
  <si>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</si>
  <si>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</si>
  <si>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</si>
  <si>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</si>
  <si>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</si>
  <si>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</si>
  <si>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</si>
  <si>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</si>
  <si>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</si>
  <si>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</si>
  <si>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</si>
  <si>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</si>
  <si>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</si>
  <si>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</si>
  <si>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</si>
  <si>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</si>
  <si>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</si>
  <si>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</si>
  <si>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</si>
  <si>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</si>
  <si>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</si>
  <si>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</si>
  <si>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</si>
  <si>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</si>
  <si>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</si>
  <si>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</si>
  <si>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</si>
  <si>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</si>
  <si>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</si>
  <si>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</si>
  <si>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</si>
  <si>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</si>
  <si>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</si>
  <si>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</si>
  <si>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</si>
  <si>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</si>
  <si>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</si>
  <si>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</si>
  <si>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</si>
  <si>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</si>
  <si>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</si>
  <si>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</si>
  <si>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</si>
  <si>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</si>
  <si>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</si>
  <si>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</si>
  <si>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</si>
  <si>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</si>
  <si>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</si>
  <si>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</si>
  <si>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</si>
  <si>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</si>
  <si>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</si>
  <si>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</si>
  <si>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</si>
  <si>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</si>
  <si>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</si>
  <si>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</si>
  <si>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</si>
  <si>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</si>
  <si>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</si>
  <si>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</si>
  <si>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</si>
  <si>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</si>
  <si>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</si>
  <si>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</si>
  <si>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</si>
  <si>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</si>
  <si>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</si>
  <si>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</si>
  <si>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</si>
  <si>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</si>
  <si>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</si>
  <si>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</si>
  <si>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</si>
  <si>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</si>
  <si>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</si>
  <si>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</si>
  <si>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</si>
  <si>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</si>
  <si>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</si>
  <si>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</si>
  <si>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</si>
  <si>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</si>
  <si>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</si>
  <si>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</si>
  <si>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</si>
  <si>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</si>
  <si>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</si>
  <si>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</si>
  <si>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</si>
  <si>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</si>
  <si>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</si>
  <si>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</si>
  <si>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</si>
  <si>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</si>
  <si>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</si>
  <si>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</si>
  <si>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</si>
  <si>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</si>
  <si>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</si>
  <si>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</si>
  <si>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</si>
  <si>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</si>
  <si>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</si>
  <si>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</si>
  <si>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</si>
  <si>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</si>
  <si>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</si>
  <si>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</si>
  <si>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</si>
  <si>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</si>
  <si>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</si>
  <si>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</si>
  <si>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</si>
  <si>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</si>
  <si>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</si>
  <si>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</si>
  <si>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</si>
  <si>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</si>
  <si>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</si>
  <si>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</si>
  <si>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</si>
  <si>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</si>
  <si>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</si>
  <si>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</si>
  <si>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</si>
  <si>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</si>
  <si>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</si>
  <si>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</si>
  <si>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</si>
  <si>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</si>
  <si>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</si>
  <si>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</si>
  <si>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</si>
  <si>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</si>
  <si>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</si>
  <si>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</si>
  <si>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</si>
  <si>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</si>
  <si>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</si>
  <si>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</si>
  <si>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</si>
  <si>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</si>
  <si>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</si>
  <si>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</si>
  <si>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</si>
  <si>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</si>
  <si>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</si>
  <si>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</si>
  <si>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</si>
  <si>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</si>
  <si>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</si>
  <si>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</si>
  <si>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</si>
  <si>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</si>
  <si>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</si>
  <si>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</si>
  <si>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</si>
  <si>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</si>
  <si>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</si>
  <si>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</si>
  <si>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</si>
  <si>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</si>
  <si>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</si>
  <si>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</si>
  <si>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</si>
  <si>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</si>
  <si>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</si>
  <si>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</si>
  <si>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</si>
  <si>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</si>
  <si>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</si>
  <si>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</si>
  <si>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</si>
  <si>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</si>
  <si>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</si>
  <si>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</si>
  <si>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</si>
  <si>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</si>
  <si>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</si>
  <si>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</si>
  <si>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</si>
  <si>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</si>
  <si>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</si>
  <si>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</si>
  <si>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</si>
  <si>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</si>
  <si>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</si>
  <si>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</si>
  <si>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</si>
  <si>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</si>
  <si>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</si>
  <si>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</si>
  <si>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</si>
  <si>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</si>
  <si>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</si>
  <si>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</si>
  <si>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</si>
  <si>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</si>
  <si>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</si>
  <si>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</si>
  <si>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</si>
  <si>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</si>
  <si>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</si>
  <si>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</si>
  <si>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</si>
  <si>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</si>
  <si>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</si>
  <si>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</si>
  <si>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</si>
  <si>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</si>
  <si>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</si>
  <si>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</si>
  <si>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</si>
  <si>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</si>
  <si>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</si>
  <si>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</si>
  <si>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</si>
  <si>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</si>
  <si>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</si>
  <si>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</si>
  <si>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</si>
  <si>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</si>
  <si>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</si>
  <si>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</si>
  <si>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</si>
  <si>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</si>
  <si>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</si>
  <si>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</si>
  <si>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</si>
  <si>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</si>
  <si>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</si>
  <si>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</si>
  <si>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</si>
  <si>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</si>
  <si>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</si>
  <si>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</si>
  <si>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</si>
  <si>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</si>
  <si>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</si>
  <si>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</si>
  <si>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</si>
  <si>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</si>
  <si>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</si>
  <si>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</si>
  <si>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</si>
  <si>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</si>
  <si>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</si>
  <si>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</si>
  <si>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</si>
  <si>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</si>
  <si>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</si>
  <si>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</si>
  <si>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</si>
  <si>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</si>
  <si>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</si>
  <si>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</si>
  <si>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</si>
  <si>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</si>
  <si>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</si>
  <si>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</si>
  <si>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</si>
  <si>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</si>
  <si>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</si>
  <si>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</si>
  <si>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</si>
  <si>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</si>
  <si>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</si>
  <si>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</si>
  <si>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</si>
  <si>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</si>
  <si>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</si>
  <si>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</si>
  <si>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</si>
  <si>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</si>
  <si>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</si>
  <si>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</si>
  <si>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</si>
  <si>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</si>
  <si>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</si>
  <si>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</si>
  <si>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</si>
  <si>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</si>
  <si>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</si>
  <si>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</si>
  <si>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</si>
  <si>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</si>
  <si>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</si>
  <si>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</si>
  <si>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</si>
  <si>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</si>
  <si>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</si>
  <si>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</si>
  <si>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</si>
  <si>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</si>
  <si>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</si>
  <si>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</si>
  <si>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</si>
  <si>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</si>
  <si>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</si>
  <si>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</si>
  <si>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</si>
  <si>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</si>
  <si>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</si>
  <si>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</si>
  <si>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</si>
  <si>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</si>
  <si>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</si>
  <si>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</si>
  <si>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</si>
  <si>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</si>
  <si>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</si>
  <si>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</si>
  <si>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</si>
  <si>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</si>
  <si>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</si>
  <si>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</si>
  <si>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</si>
  <si>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</si>
  <si>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</si>
  <si>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</si>
  <si>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</si>
  <si>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</si>
  <si>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</si>
  <si>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</si>
  <si>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</si>
  <si>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</si>
  <si>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</si>
  <si>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</si>
  <si>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</si>
  <si>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</si>
  <si>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</si>
  <si>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</si>
  <si>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</si>
  <si>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</si>
  <si>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</si>
  <si>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</si>
  <si>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</si>
  <si>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</si>
  <si>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</si>
  <si>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</si>
  <si>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</si>
  <si>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</si>
  <si>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</si>
  <si>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</si>
  <si>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</si>
  <si>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</si>
  <si>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</si>
  <si>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</si>
  <si>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</si>
  <si>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</si>
  <si>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</si>
  <si>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</si>
  <si>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</si>
  <si>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</si>
  <si>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</si>
  <si>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</si>
  <si>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</si>
  <si>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</si>
  <si>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</si>
  <si>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</si>
  <si>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</si>
  <si>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</si>
  <si>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</si>
  <si>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</si>
  <si>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</si>
  <si>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</si>
  <si>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</si>
  <si>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</si>
  <si>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</si>
  <si>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</si>
  <si>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</si>
  <si>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</si>
  <si>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</si>
  <si>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</si>
  <si>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</si>
  <si>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</si>
  <si>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</si>
  <si>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</si>
  <si>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</si>
  <si>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</si>
  <si>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</si>
  <si>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</si>
  <si>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</si>
  <si>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</si>
  <si>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</si>
  <si>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</si>
  <si>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</si>
  <si>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</si>
  <si>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</si>
  <si>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</si>
  <si>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</si>
  <si>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</si>
  <si>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</si>
  <si>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</si>
  <si>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</si>
  <si>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</si>
  <si>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</si>
  <si>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</si>
  <si>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</si>
  <si>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</si>
  <si>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</si>
  <si>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</si>
  <si>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</si>
  <si>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</si>
  <si>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</si>
  <si>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</si>
  <si>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</si>
  <si>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</si>
  <si>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</si>
  <si>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</si>
  <si>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</si>
  <si>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</si>
  <si>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</si>
  <si>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</si>
  <si>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</si>
  <si>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</si>
  <si>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</si>
  <si>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</si>
  <si>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</si>
  <si>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</si>
  <si>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</si>
  <si>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</si>
  <si>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</si>
  <si>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</si>
  <si>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</si>
  <si>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</si>
  <si>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</si>
  <si>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</si>
  <si>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</si>
  <si>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</si>
  <si>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</si>
  <si>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</si>
  <si>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</si>
  <si>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</si>
  <si>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</si>
  <si>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</si>
  <si>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</si>
  <si>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</si>
  <si>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</si>
  <si>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</si>
  <si>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</si>
  <si>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</si>
  <si>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</si>
  <si>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</si>
  <si>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</si>
  <si>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</si>
  <si>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</si>
  <si>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</si>
  <si>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</si>
  <si>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</si>
  <si>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</si>
  <si>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</si>
  <si>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</si>
  <si>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</si>
  <si>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</si>
  <si>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</si>
  <si>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</si>
  <si>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</si>
  <si>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</si>
  <si>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</si>
  <si>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</si>
  <si>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</si>
  <si>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</si>
  <si>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</si>
  <si>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</si>
  <si>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</si>
  <si>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</si>
  <si>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</si>
  <si>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</si>
  <si>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</si>
  <si>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</si>
  <si>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</si>
  <si>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</si>
  <si>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</si>
  <si>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</si>
  <si>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</si>
  <si>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</si>
  <si>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</si>
  <si>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</si>
  <si>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</si>
  <si>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</si>
  <si>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</si>
  <si>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</si>
  <si>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</si>
  <si>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</si>
  <si>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</si>
  <si>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</si>
  <si>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</si>
  <si>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</si>
  <si>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</si>
  <si>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</si>
  <si>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</si>
  <si>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</si>
  <si>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</si>
  <si>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</si>
  <si>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</si>
  <si>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</si>
  <si>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</si>
  <si>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</si>
  <si>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</si>
  <si>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</si>
  <si>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</si>
  <si>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</si>
  <si>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</si>
  <si>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</si>
  <si>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</si>
  <si>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</si>
  <si>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</si>
  <si>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</si>
  <si>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</si>
  <si>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</si>
  <si>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</si>
  <si>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</si>
  <si>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</si>
  <si>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</si>
  <si>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</si>
  <si>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</si>
  <si>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</si>
  <si>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</si>
  <si>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</si>
  <si>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</si>
  <si>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</si>
  <si>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</si>
  <si>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</si>
  <si>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</si>
  <si>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</si>
  <si>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</si>
  <si>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</si>
  <si>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</si>
  <si>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</si>
  <si>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</si>
  <si>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</si>
  <si>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</si>
  <si>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</si>
  <si>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</si>
  <si>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</si>
  <si>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</si>
  <si>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</si>
  <si>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</si>
  <si>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</si>
  <si>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</si>
  <si>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</si>
  <si>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</si>
  <si>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</si>
  <si>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</si>
  <si>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</si>
  <si>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</si>
  <si>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</si>
  <si>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</si>
  <si>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</si>
  <si>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</si>
  <si>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</si>
  <si>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</si>
  <si>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</si>
  <si>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</si>
  <si>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</si>
  <si>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</si>
  <si>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</si>
  <si>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</si>
  <si>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</si>
  <si>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</si>
  <si>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</si>
  <si>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</si>
  <si>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</si>
  <si>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</si>
  <si>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</si>
  <si>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</si>
  <si>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</si>
  <si>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</si>
  <si>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</si>
  <si>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</si>
  <si>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</si>
  <si>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</si>
  <si>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</si>
  <si>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</si>
  <si>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</si>
  <si>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</si>
  <si>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</si>
  <si>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</si>
  <si>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</si>
  <si>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</si>
  <si>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</si>
  <si>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</si>
  <si>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</si>
  <si>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</si>
  <si>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</si>
  <si>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</si>
  <si>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</si>
  <si>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</si>
  <si>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</si>
  <si>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</si>
  <si>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</si>
  <si>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</si>
  <si>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</si>
  <si>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</si>
  <si>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</si>
  <si>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</si>
  <si>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</si>
  <si>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</si>
  <si>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</si>
  <si>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</si>
  <si>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</si>
  <si>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</si>
  <si>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</si>
  <si>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</si>
  <si>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</si>
  <si>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</si>
  <si>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</si>
  <si>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</si>
  <si>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</si>
  <si>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</si>
  <si>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</si>
  <si>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</si>
  <si>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</si>
  <si>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</si>
  <si>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</si>
  <si>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</si>
  <si>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</si>
  <si>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</si>
  <si>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</si>
  <si>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</si>
  <si>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</si>
  <si>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</si>
  <si>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</si>
  <si>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</si>
  <si>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</si>
  <si>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</si>
  <si>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</si>
  <si>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</si>
  <si>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</si>
  <si>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</si>
  <si>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</si>
  <si>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</si>
  <si>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</si>
  <si>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</si>
  <si>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</si>
  <si>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</si>
  <si>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</si>
  <si>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</si>
  <si>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</si>
  <si>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</si>
  <si>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</si>
  <si>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</si>
  <si>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</si>
  <si>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</si>
  <si>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</si>
  <si>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</si>
  <si>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</si>
  <si>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</si>
  <si>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</si>
  <si>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</si>
  <si>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</si>
  <si>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</si>
  <si>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</si>
  <si>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</si>
  <si>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</si>
  <si>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</si>
  <si>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</si>
  <si>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</si>
  <si>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</si>
  <si>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</si>
  <si>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</si>
  <si>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</si>
  <si>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</si>
  <si>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</si>
  <si>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</si>
  <si>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</si>
  <si>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</si>
  <si>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</si>
  <si>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</si>
  <si>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</si>
  <si>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</si>
  <si>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</si>
  <si>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</si>
  <si>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</si>
  <si>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</si>
  <si>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</si>
  <si>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</si>
  <si>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</si>
  <si>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</si>
  <si>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</si>
  <si>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</si>
  <si>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</si>
  <si>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</si>
  <si>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</si>
  <si>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</si>
  <si>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</si>
  <si>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</si>
  <si>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</si>
  <si>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</si>
  <si>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</si>
  <si>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</si>
  <si>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</si>
  <si>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</si>
  <si>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</si>
  <si>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</si>
  <si>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</si>
  <si>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</si>
  <si>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</si>
  <si>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</si>
  <si>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</si>
  <si>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</si>
  <si>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</si>
  <si>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</si>
  <si>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</si>
  <si>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</si>
  <si>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</si>
  <si>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</si>
  <si>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</si>
  <si>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</si>
  <si>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</si>
  <si>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</si>
  <si>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</si>
  <si>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</si>
  <si>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</si>
  <si>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</si>
  <si>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</si>
  <si>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</si>
  <si>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</si>
  <si>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</si>
  <si>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</si>
  <si>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</si>
  <si>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</si>
  <si>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</si>
  <si>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</si>
  <si>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</si>
  <si>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</si>
  <si>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</si>
  <si>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</si>
  <si>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</si>
  <si>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</si>
  <si>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</si>
  <si>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</si>
  <si>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</si>
  <si>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</si>
  <si>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</si>
  <si>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</si>
  <si>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</si>
  <si>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</si>
  <si>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</si>
  <si>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</si>
  <si>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</si>
  <si>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</si>
  <si>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</si>
  <si>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</si>
  <si>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</si>
  <si>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</si>
  <si>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</si>
  <si>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</si>
  <si>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</si>
  <si>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</si>
  <si>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</si>
  <si>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</si>
  <si>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</si>
  <si>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</si>
  <si>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</si>
  <si>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</si>
  <si>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</si>
  <si>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</si>
  <si>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</si>
  <si>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</si>
  <si>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</si>
  <si>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</si>
  <si>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</si>
  <si>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</si>
  <si>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</si>
  <si>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</si>
  <si>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</si>
  <si>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</si>
  <si>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</si>
  <si>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</si>
  <si>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</si>
  <si>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</si>
  <si>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</si>
  <si>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</si>
  <si>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</si>
  <si>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</si>
  <si>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</si>
  <si>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</si>
  <si>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</si>
  <si>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</si>
  <si>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</si>
  <si>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</si>
  <si>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</si>
  <si>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</si>
  <si>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</si>
  <si>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</si>
  <si>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</si>
  <si>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</si>
  <si>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</si>
  <si>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</si>
  <si>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</si>
  <si>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</si>
  <si>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</si>
  <si>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</si>
  <si>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</si>
  <si>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</si>
  <si>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</si>
  <si>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</si>
  <si>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</si>
  <si>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</si>
  <si>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</si>
  <si>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</si>
  <si>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</si>
  <si>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</si>
  <si>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</si>
  <si>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</si>
  <si>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</si>
  <si>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</si>
  <si>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</si>
  <si>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</si>
  <si>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</si>
  <si>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</si>
  <si>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</si>
  <si>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</si>
  <si>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</si>
  <si>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</si>
  <si>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</si>
  <si>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</si>
  <si>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</si>
  <si>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</si>
  <si>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</si>
  <si>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</si>
  <si>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</si>
  <si>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</si>
  <si>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</si>
  <si>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</si>
  <si>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</si>
  <si>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</si>
  <si>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</si>
  <si>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</si>
  <si>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</si>
  <si>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</si>
  <si>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</si>
  <si>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</si>
  <si>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</si>
  <si>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</si>
  <si>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</si>
  <si>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</si>
  <si>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</si>
  <si>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</si>
  <si>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</si>
  <si>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</si>
  <si>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</si>
  <si>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</si>
  <si>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</si>
  <si>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</si>
  <si>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</si>
  <si>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</si>
  <si>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</si>
  <si>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</si>
  <si>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</si>
  <si>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</si>
  <si>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</si>
  <si>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</si>
  <si>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</si>
  <si>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</si>
  <si>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</si>
  <si>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</si>
  <si>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</si>
  <si>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</si>
  <si>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</si>
  <si>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</si>
  <si>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</si>
  <si>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</si>
  <si>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</si>
  <si>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</si>
  <si>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</si>
  <si>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</si>
  <si>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</si>
  <si>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</si>
  <si>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</si>
  <si>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</si>
  <si>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</si>
  <si>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</si>
  <si>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</si>
  <si>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</si>
  <si>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</si>
  <si>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</si>
  <si>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</si>
  <si>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</si>
  <si>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</si>
  <si>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</si>
  <si>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</si>
  <si>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</si>
  <si>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</si>
  <si>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</si>
  <si>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</si>
  <si>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</si>
  <si>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</si>
  <si>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</si>
  <si>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</si>
  <si>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</si>
  <si>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</si>
  <si>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</si>
  <si>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</si>
  <si>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</si>
  <si>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</si>
  <si>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</si>
  <si>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</si>
  <si>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</si>
  <si>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</si>
  <si>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</si>
  <si>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</si>
  <si>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</si>
  <si>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</si>
  <si>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</si>
  <si>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</si>
  <si>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</si>
  <si>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</si>
  <si>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</si>
  <si>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</si>
  <si>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</si>
  <si>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</si>
  <si>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</si>
  <si>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</si>
  <si>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</si>
  <si>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</si>
  <si>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</si>
  <si>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</si>
  <si>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</si>
  <si>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</si>
  <si>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</si>
  <si>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</si>
  <si>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</si>
  <si>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</si>
  <si>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</si>
  <si>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</si>
  <si>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</si>
  <si>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</si>
  <si>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</si>
  <si>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</si>
  <si>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</si>
  <si>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</si>
  <si>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</si>
  <si>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</si>
  <si>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</si>
  <si>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</si>
  <si>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</si>
  <si>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</si>
  <si>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</si>
  <si>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</si>
  <si>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</si>
  <si>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</si>
  <si>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</si>
  <si>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</si>
  <si>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</si>
  <si>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</si>
  <si>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</si>
  <si>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</si>
  <si>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</si>
  <si>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</si>
  <si>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</si>
  <si>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</si>
  <si>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</si>
  <si>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</si>
  <si>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</si>
  <si>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</si>
  <si>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</si>
  <si>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</si>
  <si>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</si>
  <si>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</si>
  <si>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</si>
  <si>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</si>
  <si>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</si>
  <si>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</si>
  <si>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</si>
  <si>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</si>
  <si>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</si>
  <si>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</si>
  <si>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</si>
  <si>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</si>
  <si>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</si>
  <si>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</si>
  <si>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</si>
  <si>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</si>
  <si>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</si>
  <si>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</si>
  <si>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</si>
  <si>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</si>
  <si>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</si>
  <si>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</si>
  <si>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</si>
  <si>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</si>
  <si>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</si>
  <si>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</si>
  <si>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</si>
  <si>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</si>
  <si>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</si>
  <si>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</si>
  <si>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</si>
  <si>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</si>
  <si>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</si>
  <si>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</si>
  <si>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</si>
  <si>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</si>
  <si>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</si>
  <si>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</si>
  <si>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</si>
  <si>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</si>
  <si>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</si>
  <si>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</si>
  <si>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</si>
  <si>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</si>
  <si>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</si>
  <si>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</si>
  <si>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</si>
  <si>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</si>
  <si>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</si>
  <si>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</si>
  <si>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</si>
  <si>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</si>
  <si>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</si>
  <si>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</si>
  <si>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</si>
  <si>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</si>
  <si>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</si>
  <si>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</si>
  <si>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</si>
  <si>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</si>
  <si>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</si>
  <si>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</si>
  <si>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</si>
  <si>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</si>
  <si>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</si>
  <si>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</si>
  <si>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</si>
  <si>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</si>
  <si>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</si>
  <si>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</si>
  <si>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</si>
  <si>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</si>
  <si>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</si>
  <si>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</si>
  <si>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</si>
  <si>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</si>
  <si>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</si>
  <si>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</si>
  <si>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</si>
  <si>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</si>
  <si>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</si>
  <si>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</si>
  <si>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</si>
  <si>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</si>
  <si>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</si>
  <si>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</si>
  <si>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</si>
  <si>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</si>
  <si>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</si>
  <si>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</si>
  <si>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</si>
  <si>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</si>
  <si>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</si>
  <si>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</si>
  <si>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</si>
  <si>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</si>
  <si>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</si>
  <si>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</si>
  <si>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</si>
  <si>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</si>
  <si>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</si>
  <si>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</si>
  <si>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</si>
  <si>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</si>
  <si>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</si>
  <si>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</si>
  <si>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</si>
  <si>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</si>
  <si>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</si>
  <si>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</si>
  <si>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</si>
  <si>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</si>
  <si>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</si>
  <si>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</si>
  <si>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</si>
  <si>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</si>
  <si>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</si>
  <si>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</si>
  <si>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</si>
  <si>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</si>
  <si>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</si>
  <si>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</si>
  <si>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</si>
  <si>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</si>
  <si>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</si>
  <si>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</si>
  <si>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</si>
  <si>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</si>
  <si>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</si>
  <si>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</si>
  <si>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</si>
  <si>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</si>
  <si>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</si>
  <si>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</si>
  <si>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</si>
  <si>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</si>
  <si>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</si>
  <si>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</si>
  <si>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</si>
  <si>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</si>
  <si>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</si>
  <si>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</si>
  <si>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</si>
  <si>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</si>
  <si>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</si>
  <si>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</si>
  <si>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</si>
  <si>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</si>
  <si>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</si>
  <si>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</si>
  <si>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</si>
  <si>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</si>
  <si>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</si>
  <si>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</si>
  <si>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</si>
  <si>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</si>
  <si>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</si>
  <si>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</si>
  <si>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</si>
  <si>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</si>
  <si>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</si>
  <si>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</si>
  <si>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</si>
  <si>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</si>
  <si>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</si>
  <si>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</si>
  <si>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</si>
  <si>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</si>
  <si>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</si>
  <si>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</si>
  <si>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</si>
  <si>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</si>
  <si>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</si>
  <si>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</si>
  <si>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</si>
  <si>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</si>
  <si>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</si>
  <si>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</si>
  <si>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</si>
  <si>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</si>
  <si>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</si>
  <si>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</si>
  <si>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</si>
  <si>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</si>
  <si>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</si>
  <si>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</si>
  <si>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</si>
  <si>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</si>
  <si>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</si>
  <si>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</si>
  <si>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</si>
  <si>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</si>
  <si>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</si>
  <si>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</si>
  <si>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</si>
  <si>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</si>
  <si>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</si>
  <si>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</si>
  <si>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</si>
  <si>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</si>
  <si>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</si>
  <si>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</si>
  <si>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</si>
  <si>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</si>
  <si>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</si>
  <si>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</si>
  <si>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</si>
  <si>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</si>
  <si>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</si>
  <si>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</si>
  <si>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</si>
  <si>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</si>
  <si>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</si>
  <si>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</si>
  <si>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</si>
  <si>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</si>
  <si>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</si>
  <si>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</si>
  <si>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</si>
  <si>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</si>
  <si>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</si>
  <si>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</si>
  <si>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</si>
  <si>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</si>
  <si>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</si>
  <si>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</si>
  <si>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</si>
  <si>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</si>
  <si>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</si>
  <si>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</si>
  <si>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</si>
  <si>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</si>
  <si>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</si>
  <si>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</si>
  <si>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</si>
  <si>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</si>
  <si>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</si>
  <si>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</si>
  <si>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</si>
  <si>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</si>
  <si>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</si>
  <si>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</si>
  <si>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</si>
  <si>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</si>
  <si>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</si>
  <si>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</si>
  <si>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</si>
  <si>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</si>
  <si>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</si>
  <si>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</si>
  <si>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</si>
  <si>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</si>
  <si>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</si>
  <si>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</si>
  <si>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</si>
  <si>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</si>
  <si>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</si>
  <si>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</si>
  <si>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</si>
  <si>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</si>
  <si>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</si>
  <si>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</si>
  <si>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</si>
  <si>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</si>
  <si>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</si>
  <si>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</si>
  <si>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</si>
  <si>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</si>
  <si>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</si>
  <si>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</si>
  <si>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</si>
  <si>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</si>
  <si>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</si>
  <si>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</si>
  <si>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</si>
  <si>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</si>
  <si>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</si>
  <si>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</si>
  <si>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</si>
  <si>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</si>
  <si>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</si>
  <si>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</si>
  <si>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</si>
  <si>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</si>
  <si>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</si>
  <si>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</si>
  <si>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</si>
  <si>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</si>
  <si>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</si>
  <si>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</si>
  <si>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</si>
  <si>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</si>
  <si>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</si>
  <si>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</si>
  <si>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</si>
  <si>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</si>
  <si>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</si>
  <si>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</si>
  <si>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</si>
  <si>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</si>
  <si>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</si>
  <si>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</si>
  <si>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</si>
  <si>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</si>
  <si>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</si>
  <si>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</si>
  <si>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</si>
  <si>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</si>
  <si>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</si>
  <si>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</si>
  <si>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</si>
  <si>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</si>
  <si>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</si>
  <si>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</si>
  <si>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</si>
  <si>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</si>
  <si>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</si>
  <si>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</si>
  <si>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</si>
  <si>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</si>
  <si>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</si>
  <si>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</si>
  <si>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</si>
  <si>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</si>
  <si>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</si>
  <si>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</si>
  <si>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</si>
  <si>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</si>
  <si>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</si>
  <si>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</si>
  <si>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</si>
  <si>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</si>
  <si>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</si>
  <si>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</si>
  <si>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</si>
  <si>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</si>
  <si>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</si>
  <si>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</si>
  <si>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</si>
  <si>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</si>
  <si>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</si>
  <si>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</si>
  <si>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</si>
  <si>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</si>
  <si>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</si>
  <si>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</si>
  <si>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</si>
  <si>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</si>
  <si>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</si>
  <si>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</si>
  <si>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</si>
  <si>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</si>
  <si>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</si>
  <si>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</si>
  <si>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</si>
  <si>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</si>
  <si>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</si>
  <si>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</si>
  <si>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</si>
  <si>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</si>
  <si>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</si>
  <si>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</si>
  <si>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</si>
  <si>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</si>
  <si>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</si>
  <si>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</si>
  <si>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</si>
  <si>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</si>
  <si>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</si>
  <si>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</si>
  <si>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</si>
  <si>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</si>
  <si>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</si>
  <si>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</si>
  <si>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</si>
  <si>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</si>
  <si>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</si>
  <si>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</si>
  <si>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</si>
  <si>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</si>
  <si>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</si>
  <si>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</si>
  <si>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</si>
  <si>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</si>
  <si>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</si>
  <si>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</si>
  <si>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</si>
  <si>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</si>
  <si>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</si>
  <si>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</si>
  <si>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</si>
  <si>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</si>
  <si>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</si>
  <si>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</si>
  <si>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</si>
  <si>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</si>
  <si>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</si>
  <si>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</si>
  <si>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</si>
  <si>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</si>
  <si>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</si>
  <si>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</si>
  <si>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</si>
  <si>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</si>
  <si>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</si>
  <si>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</si>
  <si>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</si>
  <si>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</si>
  <si>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</si>
  <si>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</si>
  <si>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</si>
  <si>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</si>
  <si>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</si>
  <si>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</si>
  <si>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</si>
  <si>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</si>
  <si>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</si>
  <si>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</si>
  <si>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</si>
  <si>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</si>
  <si>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</si>
  <si>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</si>
  <si>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</si>
  <si>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</si>
  <si>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</si>
  <si>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</si>
  <si>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</si>
  <si>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</si>
  <si>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</si>
  <si>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</si>
  <si>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</si>
  <si>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</si>
  <si>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</si>
  <si>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</si>
  <si>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</si>
  <si>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</si>
  <si>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</si>
  <si>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</si>
  <si>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</si>
  <si>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</si>
  <si>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</si>
  <si>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</si>
  <si>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</si>
  <si>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</si>
  <si>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</si>
  <si>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</si>
  <si>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</si>
  <si>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</si>
  <si>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</si>
  <si>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</si>
  <si>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</si>
  <si>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</si>
  <si>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</si>
  <si>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</si>
  <si>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</si>
  <si>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</si>
  <si>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</si>
  <si>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</si>
  <si>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</si>
  <si>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</si>
  <si>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</si>
  <si>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</si>
  <si>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</si>
  <si>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</si>
  <si>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</si>
  <si>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</si>
  <si>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</si>
  <si>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</si>
  <si>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</si>
  <si>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</si>
  <si>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</si>
  <si>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</si>
  <si>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</si>
  <si>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</si>
  <si>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</si>
  <si>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</si>
  <si>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</si>
  <si>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</si>
  <si>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</si>
  <si>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</si>
  <si>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</si>
  <si>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</si>
  <si>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</si>
  <si>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</si>
  <si>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</si>
  <si>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</si>
  <si>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</si>
  <si>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</si>
  <si>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</si>
  <si>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</si>
  <si>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</si>
  <si>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</si>
  <si>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</si>
  <si>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</si>
  <si>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</si>
  <si>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</si>
  <si>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</si>
  <si>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</si>
  <si>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</si>
  <si>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</si>
  <si>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</si>
  <si>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</si>
  <si>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</si>
  <si>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</si>
  <si>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</si>
  <si>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</si>
  <si>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</si>
  <si>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</si>
  <si>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</si>
  <si>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</si>
  <si>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</si>
  <si>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</si>
  <si>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</si>
  <si>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</si>
  <si>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</si>
  <si>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</si>
  <si>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</si>
  <si>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</si>
  <si>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</si>
  <si>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</si>
  <si>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</si>
  <si>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</si>
  <si>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</si>
  <si>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</si>
  <si>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</si>
  <si>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</si>
  <si>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</si>
  <si>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</si>
  <si>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</si>
  <si>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</si>
  <si>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</si>
  <si>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</si>
  <si>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</si>
  <si>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</si>
  <si>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</si>
  <si>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</si>
  <si>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</si>
  <si>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</si>
  <si>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</si>
  <si>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</si>
  <si>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</si>
  <si>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</si>
  <si>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</si>
  <si>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</si>
  <si>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</si>
  <si>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</si>
  <si>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</si>
  <si>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</si>
  <si>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</si>
  <si>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</si>
  <si>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</si>
  <si>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</si>
  <si>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</si>
  <si>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</si>
  <si>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</si>
  <si>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</si>
  <si>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</si>
  <si>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</si>
  <si>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</si>
  <si>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</si>
  <si>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</si>
  <si>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</si>
  <si>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</si>
  <si>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</si>
  <si>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</si>
  <si>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</si>
  <si>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</si>
  <si>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</si>
  <si>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</si>
  <si>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</si>
  <si>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</si>
  <si>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</si>
  <si>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</si>
  <si>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</si>
  <si>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</si>
  <si>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</si>
  <si>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</si>
  <si>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</si>
  <si>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</si>
  <si>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</si>
  <si>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</si>
  <si>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</si>
  <si>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</si>
  <si>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</si>
  <si>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</si>
  <si>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</si>
  <si>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</si>
  <si>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</si>
  <si>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</si>
  <si>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</si>
  <si>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</si>
  <si>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</si>
  <si>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</si>
  <si>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</si>
  <si>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</si>
  <si>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</si>
  <si>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</si>
  <si>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</si>
  <si>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</si>
  <si>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</si>
  <si>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</si>
  <si>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</si>
  <si>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</si>
  <si>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</si>
  <si>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</si>
  <si>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</si>
  <si>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</si>
  <si>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</si>
  <si>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</si>
  <si>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</si>
  <si>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</si>
  <si>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</si>
  <si>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</si>
  <si>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</si>
  <si>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</si>
  <si>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</si>
  <si>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</si>
  <si>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</si>
  <si>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</si>
  <si>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</si>
  <si>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</si>
  <si>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</si>
  <si>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</si>
  <si>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</si>
  <si>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</si>
  <si>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</si>
  <si>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</si>
  <si>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</si>
  <si>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</si>
  <si>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</si>
  <si>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</si>
  <si>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</si>
  <si>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</si>
  <si>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</si>
  <si>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</si>
  <si>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</si>
  <si>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</si>
  <si>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</si>
  <si>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</si>
  <si>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</si>
  <si>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</si>
  <si>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</si>
  <si>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</si>
  <si>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</si>
  <si>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</si>
  <si>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</si>
  <si>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</si>
  <si>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</si>
  <si>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</si>
  <si>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</si>
  <si>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</si>
  <si>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</si>
  <si>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</si>
  <si>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</si>
  <si>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</si>
  <si>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</si>
  <si>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</si>
  <si>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</si>
  <si>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</si>
  <si>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</si>
  <si>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</si>
  <si>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</si>
  <si>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</si>
  <si>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</si>
  <si>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</si>
  <si>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</si>
  <si>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</si>
  <si>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</si>
  <si>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</si>
  <si>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</si>
  <si>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</si>
  <si>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</si>
  <si>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</si>
  <si>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</si>
  <si>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</si>
  <si>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</si>
  <si>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</si>
  <si>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</si>
  <si>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</si>
  <si>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</si>
  <si>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</si>
  <si>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</si>
  <si>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</si>
  <si>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</si>
  <si>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</si>
  <si>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</si>
  <si>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</si>
  <si>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</si>
  <si>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</si>
  <si>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</si>
  <si>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</si>
  <si>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</si>
  <si>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</si>
  <si>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</si>
  <si>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</si>
  <si>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</si>
  <si>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</si>
  <si>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</si>
  <si>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</si>
  <si>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</si>
  <si>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</si>
  <si>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</si>
  <si>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</si>
  <si>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</si>
  <si>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</si>
  <si>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</si>
  <si>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</si>
  <si>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</si>
  <si>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</si>
  <si>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</si>
  <si>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</si>
  <si>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</si>
  <si>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</si>
  <si>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</si>
  <si>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</si>
  <si>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</si>
  <si>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</si>
  <si>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</si>
  <si>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</si>
  <si>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</si>
  <si>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</si>
  <si>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</si>
  <si>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</si>
  <si>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</si>
  <si>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</si>
  <si>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</si>
  <si>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</si>
  <si>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</si>
  <si>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</si>
  <si>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</si>
  <si>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</si>
  <si>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</si>
  <si>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</si>
  <si>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</si>
  <si>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</si>
  <si>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</si>
  <si>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</si>
  <si>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</si>
  <si>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</si>
  <si>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</si>
  <si>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</si>
  <si>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</si>
  <si>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</si>
  <si>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</si>
  <si>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</si>
  <si>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</si>
  <si>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</si>
  <si>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</si>
  <si>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</si>
  <si>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</si>
  <si>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</si>
  <si>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</si>
  <si>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</si>
  <si>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</si>
  <si>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</si>
  <si>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</si>
  <si>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</si>
  <si>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</si>
  <si>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</si>
  <si>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</si>
  <si>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</si>
  <si>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</si>
  <si>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</si>
  <si>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</si>
  <si>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</si>
  <si>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</si>
  <si>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</si>
  <si>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</si>
  <si>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</si>
  <si>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</si>
  <si>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</si>
  <si>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</si>
  <si>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</si>
  <si>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</si>
  <si>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</si>
  <si>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</si>
  <si>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</si>
  <si>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</si>
  <si>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</si>
  <si>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</si>
  <si>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</si>
  <si>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</si>
  <si>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</si>
  <si>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</si>
  <si>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</si>
  <si>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</si>
  <si>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</si>
  <si>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</si>
  <si>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</si>
  <si>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</si>
  <si>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</si>
  <si>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</si>
  <si>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</si>
  <si>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</si>
  <si>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</si>
  <si>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</si>
  <si>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</si>
  <si>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</si>
  <si>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</si>
  <si>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</si>
  <si>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</si>
  <si>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</si>
  <si>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</si>
  <si>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</si>
  <si>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</si>
  <si>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</si>
  <si>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</si>
  <si>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</si>
  <si>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</si>
  <si>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</si>
  <si>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</si>
  <si>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</si>
  <si>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</si>
  <si>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</si>
  <si>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</si>
  <si>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</si>
  <si>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</si>
  <si>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</si>
  <si>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</si>
  <si>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</si>
  <si>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</si>
  <si>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</si>
  <si>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</si>
  <si>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</si>
  <si>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</si>
  <si>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</si>
  <si>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</si>
  <si>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</si>
  <si>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</si>
  <si>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</si>
  <si>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</si>
  <si>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</si>
  <si>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</si>
  <si>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</si>
  <si>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</si>
  <si>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</si>
  <si>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</si>
  <si>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</si>
  <si>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</si>
  <si>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</si>
  <si>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</si>
  <si>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</si>
  <si>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</si>
  <si>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</si>
  <si>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</si>
  <si>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</si>
  <si>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</si>
  <si>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</si>
  <si>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</si>
  <si>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</si>
  <si>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</si>
  <si>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</si>
  <si>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</si>
  <si>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</si>
  <si>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</si>
  <si>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</si>
  <si>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</si>
  <si>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</si>
  <si>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</si>
  <si>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</si>
  <si>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</si>
  <si>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</si>
  <si>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</si>
  <si>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</si>
  <si>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</si>
  <si>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</si>
  <si>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</si>
  <si>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</si>
  <si>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</si>
  <si>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</si>
  <si>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</si>
  <si>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</si>
  <si>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</si>
  <si>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</si>
  <si>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</si>
  <si>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</si>
  <si>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</si>
  <si>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</si>
  <si>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</si>
  <si>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</si>
  <si>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</si>
  <si>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</si>
  <si>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</si>
  <si>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</si>
  <si>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</si>
  <si>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</si>
  <si>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</si>
  <si>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</si>
  <si>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</si>
  <si>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</si>
  <si>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was night access issue / USF area team EM team on the way  100 mins</t>
  </si>
  <si>
    <t>PCM-20251102-00000219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</si>
  <si>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</si>
  <si>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</si>
  <si>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</si>
  <si>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</si>
  <si>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</si>
  <si>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</si>
  <si>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</si>
  <si>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</si>
  <si>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</si>
  <si>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</si>
  <si>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 // 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</si>
</sst>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8" totalsRowShown="0" headerRowDxfId="157" dataDxfId="156" headerRowBorderDxfId="154" tableBorderDxfId="155" totalsRowBorderDxfId="153">
  <autoFilter ref="A1:CJ1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48" dataDxfId="47" headerRowBorderDxfId="45" tableBorderDxfId="46" totalsRowBorderDxfId="44">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G14" sqref="G1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300.28421087963216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45963.232636805558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45963.232636805558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45963.232636805558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45963.232636805558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45963.232636805558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45963.232636805558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45963.232636805558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45963.232636805558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45963.232636805558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45963.232636805558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45963.232636805558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45963.232636805558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45963.232636805558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45963.232636805558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45963.232636805558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45963.232636805558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45963.232636805558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45963.232636805558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45963.232636805558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45963.232636805558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45963.232636805558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45963.232636805558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45963.232636805558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45963.232636805558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45963.232636805558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45963.232636805558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45963.232636805558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45963.232636805558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45963.232636805558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45963.232636805558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45963.232636805558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45963.232636805558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45963.232636805558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45963.232636805558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45963.232636805558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45963.232636805558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45963.232636805558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45963.232636805558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45963.232636805558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45963.232636805558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45963.232636805558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45963.232636805558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45963.232636805558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45963.232636805558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45963.232636805558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45963.232636805558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45963.232636805558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45963.232636805558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45963.232636805558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45963.232636805558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45963.232636805558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45963.232636805558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45963.232636805558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45963.232636805558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45963.232636805558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45963.232636805558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45963.232636805558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45963.232636805558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45963.232636805558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45963.232636805558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45963.232636805558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45963.232636805558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45963.232636805558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45963.232636805558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45963.232636805558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45963.232636805558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45963.232636805558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45963.232636805558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45963.232636805558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45963.232636805558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45963.232636805558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45963.232636805558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45963.232636805558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45963.232636805558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45963.232636805558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45963.232636805558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45963.232636805558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45963.232636805558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45963.232636805558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45963.232636805558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45963.232636805558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45963.232636805558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45963.232636805558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45963.232636805558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45963.232636805558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45963.232636805558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45963.232636805558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45963.232636805558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45963.232636805558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45963.232636805558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45963.232636805558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45963.232636805558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45963.232636805558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45963.232636805558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45963.232636805558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45963.232636805558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45963.232636805558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45963.232636805558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45963.232636805558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45963.232636805558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45963.232636805558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45963.232636805558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45963.232636805558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45963.232636805558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45963.232636805558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45963.232636805558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45963.232636805558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45963.232636805558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45963.232636805558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45963.232636805558</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45963.232636805558</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45963.232636805558</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45963.232636805558</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45963.232636805558</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45963.232636805558</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B810C33C-1B53-48A5-AE93-EC4029D941AF}"/>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8"/>
  <sheetViews>
    <sheetView workbookViewId="0">
      <selection activeCell="F6" sqref="F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138.23279884259682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4.4905534722274751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0.45874791667301906</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45963.232636805558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45963.232636805558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45963.232636805558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45963.232636805558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45963.232636805558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45963.232636805558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45963.232636805558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45963.232636805558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45963.232636805558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45963.232636805558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45963.232636805558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45963.232636805558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45963.232636805558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45963.232636805558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45963.232636805558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45963.232636805558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45963.232636805558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45963.232636805558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45963.232636805558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45963.232636805558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45963.232636805558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45963.232636805558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45963.232636805558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45963.232636805558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45963.232636805558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45963.232636805558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45963.232636805558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45963.232636805558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45963.232636805558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45963.232636805558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45963.232636805558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45963.232636805558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45963.232636805558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45963.232636805558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45963.232636805558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45963.232636805558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45963.232636805558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45963.232636805558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45963.232636805558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45963.232636805558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45963.232636805558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45963.232636805558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45963.232636805558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45963.232636805558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45963.232636805558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45963.232636805558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45963.232636805558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45963.232636805558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45963.232636805558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45963.232636805558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45963.232636805558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45963.232636805558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45963.232636805558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45963.232636805558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45963.232636805558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45963.232636805558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45963.232636805558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45963.232636805558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45963.232636805558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45963.232636805558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45963.232636805558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45963.232636805558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45963.232636805558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45963.232636805558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45963.232636805558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45963.232636805558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45963.232636805558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45963.232636805558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45963.232636805558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45963.232636805558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45963.232636805558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45963.232636805558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45963.232636805558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45963.232636805558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45963.232636805558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45963.232636805558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45963.232636805558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45963.232636805558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45963.232636805558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45963.232636805558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45963.232636805558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45963.232636805558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45963.232636805558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45963.232636805558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45963.232636805558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45963.232636805558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45963.232636805558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45963.232636805558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45963.232636805558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45963.232636805558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45963.232636805558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45963.232636805558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45963.232636805558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45963.232636805558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45963.232636805558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45963.232636805558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45963.232636805558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45963.232636805558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45963.232636805558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45963.232636805558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45963.232636805558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45963.232636805558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45963.232636805558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45963.232636805558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45963.232636805558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45963.232636805558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45963.232636805558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45963.232636805558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45963.232636805558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45963.232636805558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45963.232636805558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45963.232636805558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45963.232636805558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45963.232636805558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45963.232636805558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45963.232636805558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45963.232636805558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45963.232636805558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45963.232636805558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45963.232636805558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45963.232636805558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45963.232636805558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45963.232636805558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45963.232636805558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45963.232636805558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45963.232636805558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45963.232636805558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45963.232636805558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45963.232636805558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45963.232636805558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45963.232636805558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45963.232636805558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45963.232636805558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45963.232636805558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45963.232636805558</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45963.232636805558</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45963.232636805558</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45963.232636805558</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45963.232636805558</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45963.232636805558</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45963.232636805558</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45963.232636805558</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60"/>
      <c r="B148" s="161" t="str">
        <f>IFERROR(VLOOKUP(D148,DB!A:K,11,0),"")</f>
        <v/>
      </c>
      <c r="C148" s="161"/>
      <c r="D148" s="161"/>
      <c r="E148" s="162"/>
      <c r="F148" s="163"/>
      <c r="G148" s="164">
        <f ca="1">IFERROR(NOW()-F148,"-")</f>
        <v>45963.232636805558</v>
      </c>
      <c r="H148" s="163"/>
      <c r="I148" s="161" t="str">
        <f>IFERROR(VLOOKUP(D148,DB!A:F,6,0),"")</f>
        <v/>
      </c>
      <c r="J148" s="161" t="str">
        <f>IFERROR(VLOOKUP(D148,DB!A:G,7,0),"")</f>
        <v/>
      </c>
      <c r="K148" s="165"/>
      <c r="L148" s="161" t="str">
        <f>IFERROR(VLOOKUP(D148,DB!A:I,9,0),"")</f>
        <v/>
      </c>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c r="CA148" s="161"/>
      <c r="CB148" s="161"/>
      <c r="CC148" s="161"/>
      <c r="CD148" s="161"/>
      <c r="CE148" s="161"/>
      <c r="CF148" s="161"/>
      <c r="CG148" s="161"/>
      <c r="CH148" s="161"/>
      <c r="CI148" s="161"/>
      <c r="CJ148" s="166"/>
    </row>
  </sheetData>
  <dataValidations count="2">
    <dataValidation allowBlank="1" showInputMessage="1" showErrorMessage="1" sqref="E1" xr:uid="{4D935161-CDD3-4592-B877-3FB59C99E142}"/>
    <dataValidation type="list" allowBlank="1" showInputMessage="1" showErrorMessage="1" sqref="E3:E1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45963.232636805558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45963.232636805558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45963.232636805558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45963.232636805558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45963.232636805558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45963.232636805558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45963.232636805558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45963.232636805558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45963.232636805558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45963.232636805558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45963.232636805558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45963.232636805558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45963.232636805558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45963.232636805558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45963.232636805558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45963.232636805558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45963.232636805558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45963.232636805558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45963.232636805558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45963.232636805558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45963.232636805558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45963.232636805558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45963.232636805558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45963.232636805558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45963.232636805558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45963.232636805558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45963.232636805558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45963.232636805558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45963.232636805558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45963.232636805558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45963.232636805558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45963.232636805558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45963.232636805558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45963.232636805558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45963.232636805558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45963.232636805558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45963.232636805558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45963.232636805558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45963.232636805558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45963.232636805558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45963.232636805558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45963.232636805558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45963.232636805558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45963.232636805558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45963.232636805558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45963.232636805558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45963.232636805558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45963.232636805558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45963.232636805558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45963.232636805558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45963.232636805558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45963.232636805558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45963.232636805558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45963.232636805558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45963.232636805558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45963.232636805558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45963.232636805558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45963.232636805558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45963.232636805558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45963.232636805558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45963.232636805558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45963.232636805558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45963.232636805558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45963.232636805558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45963.232636805558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45963.232636805558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45963.232636805558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45963.232636805558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45963.232636805558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45963.232636805558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45963.232636805558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45963.232636805558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45963.232636805558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45963.232636805558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45963.232636805558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45963.232636805558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45963.232636805558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45963.232636805558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45963.232636805558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45963.232636805558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45963.232636805558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45963.232636805558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45963.232636805558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45963.232636805558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45963.232636805558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45963.232636805558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45963.232636805558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45963.232636805558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45963.232636805558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45963.232636805558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45963.232636805558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45963.232636805558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45963.232636805558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45963.232636805558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45963.232636805558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45963.232636805558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45963.232636805558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45963.232636805558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45963.232636805558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45963.232636805558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45963.232636805558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45963.232636805558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45963.232636805558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45963.232636805558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45963.232636805558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45963.232636805558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45963.232636805558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45963.232636805558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45963.232636805558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45963.232636805558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45963.232636805558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45963.232636805558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45963.232636805558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45963.232636805558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45963.232636805558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45963.232636805558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45963.232636805558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45963.232636805558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45963.232636805558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45963.232636805558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45963.232636805558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45963.232636805558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45963.232636805558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45963.232636805558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45963.232636805558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45963.232636805558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45963.232636805558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45963.232636805558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45963.232636805558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45963.232636805558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45963.232636805558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45963.232636805558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45963.232636805558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45963.232636805558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45963.232636805558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45963.232636805558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45963.232636805558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45963.232636805558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45963.232636805558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45963.232636805558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45963.232636805558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45963.232636805558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45963.232636805558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45963.232636805558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45963.232636805558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45963.232636805558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45963.232636805558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45963.232636805558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45963.232636805558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45963.232636805558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45963.232636805558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45963.232636805558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45963.232636805558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45963.232636805558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45963.232636805558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45963.232636805558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45963.232636805558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45963.232636805558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45963.232636805558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45963.232636805558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45963.232636805558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45963.232636805558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45963.232636805558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45963.232636805558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45963.232636805558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45963.232636805558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45963.232636805558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45963.232636805558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45963.232636805558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45963.232636805558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45963.232636805558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45963.232636805558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45963.232636805558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45963.232636805558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45963.232636805558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45963.232636805558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45963.232636805558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45963.232636805558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45963.232636805558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45963.232636805558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45963.232636805558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45963.232636805558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45963.232636805558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45963.232636805558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45963.232636805558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45963.232636805558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45963.232636805558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45963.232636805558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45963.232636805558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45963.232636805558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45963.232636805558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45963.232636805558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45963.232636805558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45963.232636805558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45963.232636805558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45963.232636805558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45963.232636805558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45963.232636805558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45963.232636805558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45963.232636805558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45963.232636805558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45963.232636805558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45963.232636805558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45963.232636805558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45963.232636805558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45963.232636805558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45963.232636805558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45963.232636805558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45963.232636805558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45963.232636805558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45963.232636805558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45963.232636805558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45963.232636805558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45963.232636805558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45963.232636805558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45963.232636805558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45963.232636805558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45963.232636805558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45963.232636805558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45963.232636805558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45963.232636805558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45963.232636805558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45963.232636805558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45963.232636805558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45963.232636805558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45963.232636805558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45963.232636805558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45963.232636805558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45963.232636805558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45963.232636805558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45963.232636805558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45963.232636805558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45963.232636805558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45963.232636805558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45963.232636805558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45963.232636805558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45963.232636805558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45963.232636805558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45963.232636805558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45963.232636805558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45963.232636805558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45963.232636805558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45963.232636805558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45963.232636805558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45963.232636805558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45963.232636805558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45963.232636805558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45963.232636805558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45963.232636805558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45963.232636805558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45963.232636805558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45963.232636805558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45963.232636805558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45963.232636805558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45963.232636805558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45963.232636805558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45963.232636805558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45963.232636805558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45963.232636805558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45963.232636805558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45963.232636805558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45963.232636805558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45963.232636805558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45963.232636805558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45963.232636805558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45963.232636805558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45963.232636805558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45963.232636805558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45963.232636805558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45963.232636805558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45963.232636805558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45963.232636805558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45963.232636805558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45963.232636805558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45963.232636805558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45963.232636805558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45963.232636805558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45963.232636805558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45963.232636805558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45963.232636805558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45963.232636805558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45963.232636805558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45963.232636805558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45963.232636805558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45963.232636805558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45963.232636805558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45963.232636805558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45963.232636805558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45963.232636805558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45963.232636805558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45963.232636805558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45963.232636805558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45963.232636805558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45963.232636805558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45963.232636805558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45963.232636805558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45963.232636805558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45963.232636805558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45963.232636805558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45963.232636805558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45963.232636805558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45963.232636805558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45963.232636805558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45963.232636805558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45963.232636805558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45963.232636805558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45963.232636805558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45963.232636805558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45963.232636805558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45963.232636805558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45963.232636805558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45963.232636805558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45963.232636805558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45963.232636805558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45963.232636805558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45963.232636805558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45963.232636805558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45963.232636805558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45963.232636805558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45963.232636805558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45963.232636805558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45963.232636805558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45963.232636805558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45963.232636805558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45963.232636805558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45963.232636805558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45963.232636805558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45963.232636805558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45963.232636805558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45963.232636805558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45963.232636805558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45963.232636805558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45963.232636805558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45963.232636805558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45963.232636805558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45963.232636805558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45963.232636805558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45963.232636805558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45963.232636805558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45963.232636805558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45963.232636805558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45963.232636805558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45963.232636805558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45963.232636805558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45963.232636805558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45963.232636805558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45963.232636805558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45963.232636805558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45963.232636805558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45963.232636805558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45963.232636805558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45963.232636805558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45963.232636805558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45963.232636805558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45963.232636805558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45963.232636805558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45963.232636805558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45963.232636805558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45963.232636805558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45963.232636805558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45963.232636805558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45963.232636805558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45963.232636805558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45963.232636805558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45963.232636805558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45963.232636805558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45963.232636805558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45963.232636805558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45963.232636805558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45963.232636805558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45963.232636805558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45963.232636805558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45963.232636805558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45963.232636805558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45963.232636805558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45963.232636805558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45963.232636805558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45963.232636805558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45963.232636805558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45963.232636805558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45963.232636805558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45963.232636805558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45963.232636805558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45963.232636805558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45963.232636805558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45963.232636805558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45963.232636805558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45963.232636805558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45963.232636805558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45963.232636805558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45963.232636805558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45963.232636805558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45963.232636805558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45963.232636805558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45963.232636805558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45963.232636805558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45963.232636805558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45963.232636805558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45963.232636805558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45963.232636805558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45963.232636805558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45963.232636805558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45963.232636805558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45963.232636805558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45963.232636805558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45963.232636805558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45963.232636805558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45963.232636805558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45963.232636805558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45963.232636805558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45963.232636805558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45963.232636805558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45963.232636805558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45963.232636805558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45963.232636805558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45963.232636805558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45963.232636805558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45963.232636805558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45963.232636805558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45963.232636805558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45963.232636805558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45963.232636805558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45963.232636805558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45963.232636805558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45963.232636805558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45963.232636805558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45963.232636805558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45963.232636805558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45963.232636805558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45963.232636805558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45963.232636805558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45963.232636805558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45963.232636805558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45963.232636805558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45963.232636805558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45963.232636805558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45963.232636805558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45963.232636805558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45963.232636805558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45963.232636805558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45963.232636805558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45963.232636805558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45963.232636805558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45963.232636805558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45963.232636805558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45963.232636805558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45963.232636805558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45963.232636805558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45963.232636805558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45963.232636805558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45963.232636805558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45963.232636805558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45963.232636805558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45963.232636805558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45963.232636805558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45963.232636805558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45963.232636805558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45963.232636805558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45963.232636805558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45963.232636805558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45963.232636805558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45963.232636805558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45963.232636805558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45963.232636805558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45963.232636805558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45963.232636805558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45963.232636805558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45963.232636805558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45963.232636805558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45963.232636805558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45963.232636805558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45963.232636805558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45963.232636805558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45963.232636805558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45963.232636805558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45963.232636805558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45963.232636805558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45963.232636805558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45963.232636805558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45963.232636805558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45963.232636805558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45963.232636805558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45963.232636805558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45963.232636805558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45963.232636805558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45963.232636805558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45963.232636805558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45963.232636805558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45963.232636805558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45963.232636805558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45963.232636805558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45963.232636805558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45963.232636805558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45963.232636805558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45963.232636805558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45963.232636805558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45963.232636805558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45963.232636805558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45963.232636805558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45963.232636805558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45963.232636805558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45963.232636805558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45963.232636805558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45963.232636805558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45963.232636805558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45963.232636805558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45963.232636805558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45963.232636805558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45963.232636805558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45963.232636805558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45963.232636805558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45963.232636805558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45963.232636805558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45963.232636805558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45963.232636805558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45963.232636805558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45963.232636805558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45963.232636805558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45963.232636805558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45963.232636805558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45963.232636805558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45963.232636805558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45963.232636805558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45963.232636805558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45963.232636805558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45963.232636805558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45963.232636805558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45963.232636805558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45963.232636805558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45963.232636805558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45963.232636805558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45963.232636805558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45963.232636805558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45963.232636805558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45963.232636805558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45963.232636805558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45963.232636805558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45963.232636805558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45963.232636805558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45963.232636805558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45963.232636805558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45963.232636805558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45963.232636805558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45963.232636805558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45963.232636805558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45963.232636805558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45963.232636805558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45963.232636805558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45963.232636805558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45963.232636805558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45963.232636805558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45963.232636805558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45963.232636805558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45963.232636805558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45963.232636805558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45963.232636805558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45963.232636805558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45963.232636805558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45963.232636805558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45963.232636805558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45963.232636805558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45963.232636805558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45963.232636805558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45963.232636805558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45963.232636805558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45963.232636805558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45963.232636805558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45963.232636805558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45963.232636805558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45963.232636805558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45963.232636805558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45963.232636805558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45963.232636805558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45963.232636805558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45963.232636805558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45963.232636805558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45963.232636805558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45963.232636805558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45963.232636805558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45963.232636805558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45963.232636805558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45963.232636805558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45963.232636805558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45963.232636805558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45963.232636805558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45963.232636805558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45963.232636805558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45963.232636805558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45963.232636805558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45963.232636805558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45963.232636805558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45963.232636805558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45963.232636805558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45963.232636805558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45963.232636805558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45963.232636805558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45963.232636805558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45963.232636805558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45963.232636805558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45963.232636805558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45963.232636805558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45963.232636805558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45963.232636805558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45963.232636805558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45963.232636805558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45963.232636805558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45963.232636805558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45963.232636805558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45963.232636805558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45963.232636805558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45963.232636805558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45963.232636805558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45963.232636805558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45963.232636805558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45963.232636805558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45963.232636805558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45963.232636805558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45963.232636805558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45963.232636805558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45963.232636805558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45963.232636805558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45963.232636805558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45963.232636805558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45963.232636805558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45963.232636805558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45963.232636805558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45963.232636805558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45963.232636805558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45963.232636805558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45963.232636805558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45963.232636805558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45963.232636805558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45963.232636805558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45963.232636805558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45963.232636805558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45963.232636805558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45963.232636805558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45963.232636805558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45963.232636805558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45963.232636805558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45963.232636805558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45963.232636805558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45963.232636805558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45963.232636805558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45963.232636805558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45963.232636805558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45963.232636805558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45963.232636805558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45963.232636805558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45963.232636805558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45963.232636805558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45963.232636805558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45963.232636805558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45963.232636805558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45963.232636805558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45963.232636805558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45963.232636805558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45963.232636805558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45963.232636805558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45963.232636805558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45963.232636805558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45963.232636805558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45963.232636805558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45963.232636805558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45963.232636805558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45963.232636805558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45963.232636805558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45963.232636805558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45963.232636805558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45963.232636805558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45963.232636805558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45963.232636805558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45963.232636805558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45963.232636805558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45963.232636805558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45963.232636805558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45963.232636805558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45963.232636805558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45963.232636805558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45963.232636805558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45963.232636805558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45963.232636805558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45963.232636805558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45963.232636805558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45963.232636805558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45963.232636805558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45963.232636805558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45963.232636805558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45963.232636805558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45963.232636805558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45963.232636805558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45963.232636805558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45963.232636805558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45963.232636805558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45963.232636805558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45963.232636805558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45963.232636805558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45963.232636805558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45963.232636805558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45963.232636805558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45963.232636805558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45963.232636805558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45963.232636805558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45963.232636805558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45963.232636805558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45963.232636805558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45963.232636805558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45963.232636805558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45963.232636805558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45963.232636805558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45963.232636805558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45963.232636805558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45963.232636805558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45963.232636805558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45963.232636805558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45963.232636805558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45963.232636805558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45963.232636805558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45963.232636805558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45963.232636805558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45963.232636805558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45963.232636805558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45963.232636805558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45963.232636805558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45963.232636805558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45963.232636805558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45963.232636805558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45963.232636805558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45963.232636805558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45963.232636805558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45963.232636805558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45963.232636805558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45963.232636805558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45963.232636805558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45963.232636805558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45963.232636805558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45963.232636805558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45963.232636805558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45963.232636805558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45963.232636805558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45963.232636805558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45963.232636805558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45963.232636805558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45963.232636805558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45963.232636805558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45963.232636805558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45963.232636805558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45963.232636805558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45963.232636805558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45963.232636805558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45963.232636805558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45963.232636805558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45963.232636805558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45963.232636805558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45963.232636805558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45963.232636805558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45963.232636805558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45963.232636805558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45963.232636805558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45963.232636805558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45963.232636805558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45963.232636805558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45963.232636805558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45963.232636805558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45963.232636805558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45963.232636805558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45963.232636805558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45963.232636805558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45963.232636805558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45963.232636805558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45963.232636805558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45963.232636805558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45963.232636805558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45963.232636805558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45963.232636805558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45963.232636805558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45963.232636805558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45963.232636805558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45963.232636805558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45963.232636805558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45963.232636805558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45963.232636805558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45963.232636805558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45963.232636805558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45963.232636805558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45963.232636805558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45963.232636805558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45963.232636805558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45963.232636805558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45963.232636805558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45963.232636805558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45963.232636805558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45963.232636805558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45963.232636805558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45963.232636805558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45963.232636805558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45963.232636805558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45963.232636805558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45963.232636805558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45963.232636805558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45963.232636805558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45963.232636805558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45963.232636805558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45963.232636805558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45963.232636805558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45963.232636805558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45963.232636805558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45963.232636805558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45963.232636805558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45963.232636805558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45963.232636805558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45963.232636805558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45963.232636805558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45963.232636805558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45963.232636805558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45963.232636805558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45963.232636805558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45963.232636805558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45963.232636805558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45963.232636805558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45963.232636805558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45963.232636805558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45963.232636805558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45963.232636805558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45963.232636805558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45963.232636805558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45963.232636805558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45963.232636805558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45963.232636805558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45963.232636805558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45963.232636805558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45963.232636805558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45963.232636805558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45963.232636805558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45963.232636805558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45963.232636805558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45963.232636805558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45963.232636805558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45963.232636805558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45963.232636805558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45963.232636805558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45963.232636805558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45963.232636805558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45963.232636805558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45963.232636805558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45963.232636805558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45963.232636805558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45963.232636805558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45963.232636805558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45963.232636805558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45963.232636805558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45963.232636805558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45963.232636805558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45963.232636805558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45963.232636805558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45963.232636805558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45963.232636805558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45963.232636805558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45963.232636805558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45963.232636805558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45963.232636805558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45963.232636805558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45963.232636805558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45963.232636805558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45963.232636805558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45963.232636805558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45963.232636805558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45963.232636805558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45963.232636805558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45963.232636805558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45963.232636805558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45963.232636805558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45963.232636805558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45963.232636805558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45963.232636805558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45963.232636805558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45963.232636805558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45963.232636805558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45963.232636805558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45963.232636805558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45963.232636805558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45963.232636805558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45963.232636805558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45963.232636805558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45963.232636805558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45963.232636805558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45963.232636805558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45963.232636805558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45963.232636805558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45963.232636805558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45963.232636805558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45963.232636805558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45963.232636805558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45963.232636805558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45963.232636805558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45963.232636805558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45963.232636805558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45963.232636805558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45963.232636805558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45963.232636805558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45963.232636805558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45963.232636805558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45963.232636805558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45963.232636805558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45963.232636805558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45963.232636805558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45963.232636805558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45963.232636805558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45963.232636805558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45963.232636805558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45963.232636805558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45963.232636805558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45963.232636805558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45963.232636805558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45963.232636805558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45963.232636805558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45963.232636805558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45963.232636805558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45963.232636805558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45963.232636805558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45963.232636805558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45963.232636805558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45963.232636805558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45963.232636805558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45963.232636805558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45963.232636805558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45963.232636805558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45963.232636805558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45963.232636805558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45963.232636805558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45963.232636805558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45963.232636805558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45963.232636805558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45963.232636805558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45963.232636805558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45963.232636805558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45963.232636805558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45963.232636805558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45963.232636805558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45963.232636805558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45963.232636805558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45963.232636805558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45963.232636805558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45963.232636805558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45963.232636805558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45963.232636805558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45963.232636805558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45963.232636805558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45963.232636805558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45963.232636805558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45963.232636805558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45963.232636805558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45963.232636805558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45963.232636805558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45963.232636805558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45963.232636805558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45963.232636805558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45963.232636805558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45963.232636805558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45963.232636805558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45963.232636805558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45963.232636805558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45963.232636805558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45963.232636805558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45963.232636805558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45963.232636805558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45963.232636805558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45963.232636805558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45963.232636805558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45963.232636805558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45963.232636805558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45963.232636805558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45963.232636805558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45963.232636805558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45963.232636805558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45963.232636805558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45963.232636805558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45963.232636805558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45963.232636805558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45963.232636805558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45963.232636805558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45963.232636805558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45963.232636805558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45963.232636805558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45963.232636805558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45963.232636805558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45963.232636805558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45963.232636805558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45963.232636805558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45963.232636805558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45963.232636805558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45963.232636805558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45963.232636805558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45963.232636805558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45963.232636805558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45963.232636805558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45963.232636805558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45963.232636805558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45963.232636805558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45963.232636805558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45963.232636805558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45963.232636805558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45963.232636805558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45963.232636805558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45963.232636805558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45963.232636805558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45963.232636805558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45963.232636805558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45963.232636805558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45963.232636805558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45963.232636805558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45963.232636805558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45963.232636805558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45963.232636805558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45963.232636805558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45963.232636805558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45963.232636805558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45963.232636805558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45963.232636805558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45963.232636805558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45963.232636805558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45963.232636805558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45963.232636805558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45963.232636805558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45963.232636805558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45963.232636805558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45963.232636805558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45963.232636805558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45963.232636805558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45963.232636805558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45963.232636805558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45963.232636805558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45963.232636805558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45963.232636805558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45963.232636805558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45963.232636805558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45963.232636805558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45963.232636805558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45963.232636805558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45963.232636805558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45963.232636805558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45963.232636805558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45963.232636805558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45963.232636805558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45963.232636805558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45963.232636805558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45963.232636805558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45963.232636805558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45963.232636805558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45963.232636805558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45963.232636805558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45963.232636805558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45963.232636805558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45963.232636805558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45963.232636805558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45963.232636805558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45963.232636805558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45963.232636805558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45963.232636805558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45963.232636805558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45963.232636805558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45963.232636805558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45963.232636805558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45963.232636805558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45963.232636805558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45963.232636805558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45963.232636805558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45963.232636805558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45963.232636805558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45963.232636805558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45963.232636805558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45963.232636805558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45963.232636805558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45963.232636805558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45963.232636805558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45963.232636805558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45963.232636805558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45963.232636805558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45963.232636805558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45963.232636805558</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45963.232636805558</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45963.232636805558</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45963.232636805558</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259.75191921296209</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2.2638868055582861</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0.24943078703654464</v>
      </c>
      <c r="H4" s="122">
        <v>45962.977384259262</v>
      </c>
      <c r="I4" s="118" t="str">
        <f>IFERROR(VLOOKUP(D4,DB!A:F,6,0),"")</f>
        <v>Generator-SG</v>
      </c>
      <c r="J4" s="118" t="str">
        <f>IFERROR(VLOOKUP(D4,DB!A:G,7,0),"")</f>
        <v>Vandalized</v>
      </c>
      <c r="K4" s="124" t="s">
        <v>39114</v>
      </c>
      <c r="L4" s="120" t="str">
        <f>IFERROR(VLOOKUP(D4,DB!A:I,9,0),"")</f>
        <v>Latis</v>
      </c>
    </row>
    <row r="5" spans="1:16" ht="15" customHeight="1">
      <c r="A5" s="118" t="s">
        <v>39115</v>
      </c>
      <c r="B5" s="118" t="str">
        <f>IFERROR(VLOOKUP(D5,DB!A:K,11,0),"")</f>
        <v>R4</v>
      </c>
      <c r="C5" s="119">
        <v>2</v>
      </c>
      <c r="D5" s="120" t="s">
        <v>37513</v>
      </c>
      <c r="E5" s="97" t="s">
        <v>39021</v>
      </c>
      <c r="F5" s="122">
        <v>45963.120833333334</v>
      </c>
      <c r="G5" s="123">
        <f ca="1">IFERROR(NOW()-F5,"")</f>
        <v>0.11180347222398268</v>
      </c>
      <c r="H5" s="122">
        <v>45963.106469907405</v>
      </c>
      <c r="I5" s="118" t="str">
        <f>IFERROR(VLOOKUP(D5,DB!A:F,6,0),"")</f>
        <v>Generator-SG</v>
      </c>
      <c r="J5" s="118" t="str">
        <f>IFERROR(VLOOKUP(D5,DB!A:G,7,0),"")</f>
        <v>Vandalized</v>
      </c>
      <c r="K5" s="124" t="s">
        <v>39114</v>
      </c>
      <c r="L5" s="120" t="str">
        <f>IFERROR(VLOOKUP(D5,DB!A:I,9,0),"")</f>
        <v>Latis</v>
      </c>
    </row>
    <row r="6" spans="1:16" ht="15" customHeight="1">
      <c r="A6" s="118"/>
      <c r="B6" s="118" t="str">
        <f>IFERROR(VLOOKUP(D6,DB!A:K,11,0),"")</f>
        <v/>
      </c>
      <c r="C6" s="119"/>
      <c r="D6" s="120"/>
      <c r="E6" s="97" t="s">
        <v>39021</v>
      </c>
      <c r="F6" s="122"/>
      <c r="G6" s="123">
        <f ca="1">IFERROR(NOW()-F6,"")</f>
        <v>45963.232636805558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45963.232636805558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45963.232636805558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45963.232636805558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45963.232636805558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45963.232636805558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45963.232636805558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45963.232636805558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45963.232636805558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45963.232636805558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45963.232636805558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45963.232636805558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45963.232636805558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45963.232636805558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45963.232636805558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45963.232636805558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45963.232636805558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45963.232636805558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45963.232636805558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45963.232636805558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45963.232636805558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45963.232636805558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45963.232636805558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45963.232636805558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45963.232636805558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45963.232636805558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45963.232636805558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45963.232636805558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45963.232636805558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45963.232636805558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45963.232636805558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45963.232636805558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45963.232636805558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45963.232636805558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45963.232636805558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45963.232636805558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45963.232636805558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45963.232636805558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45963.232636805558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45963.232636805558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45963.232636805558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45963.232636805558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45963.232636805558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45963.232636805558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45963.232636805558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45963.232636805558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45963.232636805558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45963.232636805558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45963.232636805558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45963.232636805558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45963.232636805558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45963.232636805558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45963.232636805558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45963.232636805558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45963.232636805558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45963.232636805558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45963.232636805558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45963.232636805558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45963.232636805558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45963.232636805558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45963.232636805558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45963.232636805558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45963.232636805558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45963.232636805558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45963.232636805558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45963.232636805558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45963.232636805558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45963.232636805558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45963.232636805558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45963.232636805558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45963.232636805558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45963.232636805558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45963.232636805558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45963.232636805558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45963.232636805558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45963.232636805558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45963.232636805558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45963.232636805558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45963.232636805558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45963.232636805558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45963.232636805558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45963.232636805558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45963.232636805558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45963.232636805558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45963.232636805558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45963.232636805558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45963.232636805558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45963.232636805558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45963.232636805558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45963.232636805558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45963.232636805558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45963.232636805558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45963.232636805558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45963.232636805558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45963.232636805558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45963.232636805558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45963.232636805558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45963.232636805558</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45963.232636805558</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45963.232636805558</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45963.232636805558</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45963.232636805558</v>
      </c>
      <c r="H107" s="122"/>
      <c r="I107" s="118" t="str">
        <f>IFERROR(VLOOKUP(D107,DB!A:F,6,0),"")</f>
        <v/>
      </c>
      <c r="J107" s="118" t="str">
        <f>IFERROR(VLOOKUP(D107,DB!A:G,7,0),"")</f>
        <v/>
      </c>
      <c r="K107" s="124"/>
      <c r="L107" s="120" t="str">
        <f>IFERROR(VLOOKUP(D107,DB!A:I,9,0),"")</f>
        <v/>
      </c>
    </row>
    <row r="108" spans="1:12" ht="15" customHeight="1">
      <c r="A108" s="125"/>
      <c r="B108" s="125" t="str">
        <f>IFERROR(VLOOKUP(D108,DB!A:K,11,0),"")</f>
        <v/>
      </c>
      <c r="C108" s="126"/>
      <c r="D108" s="127"/>
      <c r="E108" s="128"/>
      <c r="F108" s="129"/>
      <c r="G108" s="130">
        <f ca="1">IFERROR(NOW()-F108,"")</f>
        <v>45963.232636805558</v>
      </c>
      <c r="H108" s="129"/>
      <c r="I108" s="125" t="str">
        <f>IFERROR(VLOOKUP(D108,DB!A:F,6,0),"")</f>
        <v/>
      </c>
      <c r="J108" s="125" t="str">
        <f>IFERROR(VLOOKUP(D108,DB!A:G,7,0),"")</f>
        <v/>
      </c>
      <c r="K108" s="131"/>
      <c r="L108" s="127" t="str">
        <f>IFERROR(VLOOKUP(D108,DB!A:I,9,0),"")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71.400576620369975</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37.04375949074165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14.571525694445882</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45963.232636805558</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45963.232636805558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45963.232636805558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45963.232636805558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45963.232636805558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45963.232636805558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45963.232636805558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45963.232636805558</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45963.232636805558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45963.232636805558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45963.232636805558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45963.232636805558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45963.232636805558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45963.232636805558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45963.232636805558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45963.232636805558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45963.232636805558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45963.232636805558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45963.232636805558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45963.232636805558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45963.232636805558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45963.232636805558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45963.232636805558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45963.232636805558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45963.232636805558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45963.232636805558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45963.232636805558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45963.232636805558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45963.232636805558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45963.232636805558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45963.232636805558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45963.232636805558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45963.232636805558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45963.232636805558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45963.232636805558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45963.232636805558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45963.232636805558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45963.232636805558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45963.232636805558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45963.232636805558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45963.232636805558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45963.232636805558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45963.232636805558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45963.232636805558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45963.232636805558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45963.232636805558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45963.232636805558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45963.232636805558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45963.232636805558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45963.232636805558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45963.232636805558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45963.232636805558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45963.232636805558</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45963.232636805558</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45963.232636805558</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45963.232636805558</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45963.232636805558</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45963.232636805558</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45963.232636805558</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45963.232636805558</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45963.232636805558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45963.232636805558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45963.232636805558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45963.232636805558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45963.232636805558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45963.232636805558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45963.232636805558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45963.232636805558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45963.232636805558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45963.232636805558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45963.232636805558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45963.232636805558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45963.232636805558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45963.232636805558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45963.232636805558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45963.232636805558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45963.232636805558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45963.232636805558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45963.232636805558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45963.232636805558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45963.232636805558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45963.232636805558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45963.232636805558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45963.232636805558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45963.232636805558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45963.232636805558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45963.232636805558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45963.232636805558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45963.232636805558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45963.232636805558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45963.232636805558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45963.232636805558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45963.232636805558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45963.232636805558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45963.232636805558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45963.232636805558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45963.232636805558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45963.232636805558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45963.232636805558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45963.232636805558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45963.232636805558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45963.232636805558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45963.232636805558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45963.232636805558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45963.232636805558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45963.232636805558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45963.232636805558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45963.232636805558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45963.232636805558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45963.232636805558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45963.232636805558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45963.232636805558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45963.232636805558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45963.232636805558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45963.232636805558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45963.232636805558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45963.232636805558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45963.232636805558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45963.232636805558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45963.232636805558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45963.232636805558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45963.232636805558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45963.232636805558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45963.232636805558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45963.232636805558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45963.232636805558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45963.232636805558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45963.232636805558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45963.232636805558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45963.232636805558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45963.232636805558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45963.232636805558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45963.232636805558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45963.232636805558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45963.232636805558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45963.232636805558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45963.232636805558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45963.232636805558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45963.232636805558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45963.232636805558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45963.232636805558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45963.232636805558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45963.232636805558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45963.232636805558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45963.232636805558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45963.232636805558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45963.232636805558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45963.232636805558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45963.232636805558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45963.232636805558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45963.232636805558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45963.232636805558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45963.232636805558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45963.232636805558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45963.232636805558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45963.232636805558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45963.232636805558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45963.232636805558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45963.232636805558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45963.232636805558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45963.232636805558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45963.232636805558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45963.232636805558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45963.232636805558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45963.232636805558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45963.232636805558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45963.232636805558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45963.232636805558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45963.232636805558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45963.232636805558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45963.232636805558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45963.232636805558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45963.232636805558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45963.232636805558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45963.232636805558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45963.232636805558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45963.232636805558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45963.232636805558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45963.232636805558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45963.232636805558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45963.232636805558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45963.232636805558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45963.232636805558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45963.232636805558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45963.232636805558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45963.232636805558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45963.232636805558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45963.232636805558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45963.232636805558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45963.232636805558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45963.232636805558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45963.232636805558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45963.232636805558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45963.232636805558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45963.232636805558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45963.232636805558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45963.232636805558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45963.232636805558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45963.232636805558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45963.232636805558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45963.232636805558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45963.232636805558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45963.232636805558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45963.232636805558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45963.232636805558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45963.232636805558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45963.232636805558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45963.232636805558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45963.232636805558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45963.232636805558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45963.232636805558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45963.232636805558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45963.232636805558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45963.232636805558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45963.232636805558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45963.232636805558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45963.232636805558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45963.232636805558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45963.232636805558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45963.232636805558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45963.232636805558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45963.232636805558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45963.232636805558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45963.232636805558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45963.232636805558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45963.232636805558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45963.232636805558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45963.232636805558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45963.232636805558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45963.232636805558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45963.232636805558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45963.232636805558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45963.232636805558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45963.232636805558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45963.232636805558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45963.232636805558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45963.232636805558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45963.232636805558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45963.232636805558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45963.232636805558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45963.232636805558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45963.232636805558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45963.232636805558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45963.232636805558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45963.232636805558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45963.232636805558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45963.232636805558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45963.232636805558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45963.232636805558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45963.232636805558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45963.232636805558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45963.232636805558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45963.232636805558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45963.232636805558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45963.232636805558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45963.232636805558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45963.232636805558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45963.232636805558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45963.232636805558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45963.232636805558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45963.232636805558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45963.232636805558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45963.232636805558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45963.232636805558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45963.232636805558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45963.232636805558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45963.232636805558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45963.232636805558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45963.232636805558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45963.232636805558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45963.232636805558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45963.232636805558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45963.232636805558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45963.232636805558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45963.232636805558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45963.232636805558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45963.232636805558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45963.232636805558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45963.232636805558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45963.232636805558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45963.232636805558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45963.232636805558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45963.232636805558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45963.232636805558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45963.232636805558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45963.232636805558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45963.232636805558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45963.232636805558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45963.232636805558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45963.232636805558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45963.232636805558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45963.232636805558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45963.232636805558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45963.232636805558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45963.232636805558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45963.232636805558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45963.232636805558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45963.232636805558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45963.232636805558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45963.232636805558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45963.232636805558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45963.232636805558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45963.232636805558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45963.232636805558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45963.232636805558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45963.232636805558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45963.232636805558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45963.232636805558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45963.232636805558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45963.232636805558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45963.232636805558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45963.232636805558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45963.232636805558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45963.232636805558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45963.232636805558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45963.232636805558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45963.232636805558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45963.232636805558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45963.232636805558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45963.232636805558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45963.232636805558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45963.232636805558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45963.232636805558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45963.232636805558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45963.232636805558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45963.232636805558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45963.232636805558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45963.232636805558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45963.232636805558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45963.232636805558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45963.232636805558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45963.232636805558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45963.232636805558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45963.232636805558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45963.232636805558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45963.232636805558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45963.232636805558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45963.232636805558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45963.232636805558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45963.232636805558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45963.232636805558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45963.232636805558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45963.232636805558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45963.232636805558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45963.232636805558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45963.232636805558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45963.232636805558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45963.232636805558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45963.232636805558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45963.232636805558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45963.232636805558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45963.232636805558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45963.232636805558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45963.232636805558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45963.232636805558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45963.232636805558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45963.232636805558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45963.232636805558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45963.232636805558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45963.232636805558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45963.232636805558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45963.232636805558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45963.232636805558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45963.232636805558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45963.232636805558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45963.232636805558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45963.232636805558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45963.232636805558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45963.232636805558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45963.232636805558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45963.232636805558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45963.232636805558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45963.232636805558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45963.232636805558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45963.232636805558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45963.232636805558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45963.232636805558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45963.232636805558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45963.232636805558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45963.232636805558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45963.232636805558</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45963.042118055557</v>
      </c>
      <c r="G2" s="76">
        <f ca="1">IFERROR(NOW()-F2,"-")</f>
        <v>0.19051875000150176</v>
      </c>
      <c r="H2" s="106">
        <v>45963.010358796295</v>
      </c>
      <c r="I2" s="102" t="str">
        <f>IFERROR(VLOOKUP(D2,DB!A:F,6,0),"")</f>
        <v>SCECO</v>
      </c>
      <c r="J2" s="101" t="str">
        <f>IFERROR(VLOOKUP(D2,DB!A:G,7,0),"")</f>
        <v>In progress</v>
      </c>
      <c r="K2" s="107" t="s">
        <v>39124</v>
      </c>
      <c r="L2" s="108" t="str">
        <f>IFERROR(VLOOKUP(D2,DB!A:I,9,0),"")</f>
        <v>Latis</v>
      </c>
    </row>
    <row r="3" spans="1:16383" ht="35.25" customHeight="1">
      <c r="A3" s="103" t="s">
        <v>39125</v>
      </c>
      <c r="B3" s="102" t="str">
        <f>IFERROR(VLOOKUP(D3,DB!A:K,11,0),"")</f>
        <v>R6</v>
      </c>
      <c r="C3" s="104">
        <v>2</v>
      </c>
      <c r="D3" s="102" t="s">
        <v>38968</v>
      </c>
      <c r="E3" s="105" t="s">
        <v>39021</v>
      </c>
      <c r="F3" s="106">
        <v>45963.05027777778</v>
      </c>
      <c r="G3" s="76">
        <f ca="1">IFERROR(NOW()-F3,"-")</f>
        <v>0.18235902777814772</v>
      </c>
      <c r="H3" s="106">
        <v>45963.035891203705</v>
      </c>
      <c r="I3" s="102" t="str">
        <f>IFERROR(VLOOKUP(D3,DB!A:F,6,0),"")</f>
        <v>Generator-SG</v>
      </c>
      <c r="J3" s="101" t="str">
        <f>IFERROR(VLOOKUP(D3,DB!A:G,7,0),"")</f>
        <v>Vandalized</v>
      </c>
      <c r="K3" s="107" t="s">
        <v>39126</v>
      </c>
      <c r="L3" s="108" t="str">
        <f>IFERROR(VLOOKUP(D3,DB!A:I,9,0),"")</f>
        <v>Latis</v>
      </c>
    </row>
    <row r="4" spans="1:16383" ht="31.5" customHeight="1">
      <c r="A4" s="103"/>
      <c r="B4" s="102" t="str">
        <f>IFERROR(VLOOKUP(D4,DB!A:K,11,0),"")</f>
        <v/>
      </c>
      <c r="C4" s="104"/>
      <c r="D4" s="102"/>
      <c r="E4" s="105"/>
      <c r="F4" s="106"/>
      <c r="G4" s="76">
        <f ca="1">IFERROR(NOW()-F4,"-")</f>
        <v>45963.232636805558</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45963.232636805558</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45963.232636805558</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45963.232636805558</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45963.232636805558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45963.232636805558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45963.232636805558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45963.232636805558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45963.232636805558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45963.232636805558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45963.232636805558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45963.232636805558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45963.232636805558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45963.232636805558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45963.232636805558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45963.232636805558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45963.232636805558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45963.232636805558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45963.232636805558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45963.232636805558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45963.232636805558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45963.232636805558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45963.232636805558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45963.232636805558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45963.232636805558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45963.232636805558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45963.232636805558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45963.232636805558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45963.232636805558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45963.232636805558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45963.232636805558</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